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Operations\Transfermap\Transfermap_GGZ zorgprestatiemodel\Concept instrumenten\1. Caseloadberekenaar ZPM model\"/>
    </mc:Choice>
  </mc:AlternateContent>
  <xr:revisionPtr revIDLastSave="0" documentId="13_ncr:1_{9BB9403B-45AF-45DA-918B-2499890EF651}" xr6:coauthVersionLast="47" xr6:coauthVersionMax="47" xr10:uidLastSave="{00000000-0000-0000-0000-000000000000}"/>
  <bookViews>
    <workbookView xWindow="-120" yWindow="-120" windowWidth="24240" windowHeight="13140" tabRatio="674" xr2:uid="{DCE71F78-19CA-4590-8383-296B8A926564}"/>
  </bookViews>
  <sheets>
    <sheet name="Berekenaar" sheetId="10" r:id="rId1"/>
    <sheet name="Versie" sheetId="8" state="hidden" r:id="rId2"/>
    <sheet name="Consult" sheetId="5" state="hidden" r:id="rId3"/>
    <sheet name="Groepsconsult" sheetId="12" state="hidden" r:id="rId4"/>
    <sheet name="Groep" sheetId="11" state="hidden" r:id="rId5"/>
    <sheet name="Selectie_Lijsten" sheetId="6" state="hidden" r:id="rId6"/>
  </sheets>
  <definedNames>
    <definedName name="_xlnm._FilterDatabase" localSheetId="2" hidden="1">Consult!$A$1:$L$1041</definedName>
    <definedName name="_xlnm._FilterDatabase" localSheetId="4" hidden="1">Groep!$A$1:$N$73</definedName>
    <definedName name="_xlnm._FilterDatabase" localSheetId="3" hidden="1">Groepsconsult!$A$1:$G$73</definedName>
    <definedName name="_xlnm._FilterDatabase" localSheetId="5" hidden="1">Selectie_Lijsten!$A$1:$A$9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9" i="10" l="1"/>
  <c r="P29" i="10" s="1"/>
  <c r="J29" i="10"/>
  <c r="M29" i="10" s="1"/>
  <c r="I29" i="10"/>
  <c r="L29" i="10" s="1"/>
  <c r="G30" i="10"/>
  <c r="G31" i="10"/>
  <c r="G32" i="10"/>
  <c r="G29" i="10"/>
  <c r="G19" i="10"/>
  <c r="G20" i="10"/>
  <c r="G21" i="10"/>
  <c r="G22" i="10"/>
  <c r="G23" i="10"/>
  <c r="G24" i="10"/>
  <c r="G25" i="10"/>
  <c r="G18" i="10"/>
  <c r="F33" i="10"/>
  <c r="I37" i="10"/>
  <c r="F26" i="10"/>
  <c r="O25" i="10"/>
  <c r="P25" i="10" s="1"/>
  <c r="J25" i="10"/>
  <c r="M25" i="10" s="1"/>
  <c r="I25" i="10"/>
  <c r="L25" i="10" s="1"/>
  <c r="O24" i="10"/>
  <c r="P24" i="10" s="1"/>
  <c r="J24" i="10"/>
  <c r="M24" i="10" s="1"/>
  <c r="I24" i="10"/>
  <c r="L24" i="10" s="1"/>
  <c r="O23" i="10"/>
  <c r="P23" i="10" s="1"/>
  <c r="J23" i="10"/>
  <c r="M23" i="10" s="1"/>
  <c r="I23" i="10"/>
  <c r="L23" i="10" s="1"/>
  <c r="O22" i="10"/>
  <c r="P22" i="10" s="1"/>
  <c r="J22" i="10"/>
  <c r="M22" i="10" s="1"/>
  <c r="I22" i="10"/>
  <c r="L22" i="10" s="1"/>
  <c r="O21" i="10"/>
  <c r="P21" i="10" s="1"/>
  <c r="J21" i="10"/>
  <c r="M21" i="10" s="1"/>
  <c r="I21" i="10"/>
  <c r="L21" i="10" s="1"/>
  <c r="O20" i="10"/>
  <c r="P20" i="10" s="1"/>
  <c r="J20" i="10"/>
  <c r="M20" i="10" s="1"/>
  <c r="I20" i="10"/>
  <c r="L20" i="10" s="1"/>
  <c r="O19" i="10"/>
  <c r="P19" i="10" s="1"/>
  <c r="J19" i="10"/>
  <c r="M19" i="10" s="1"/>
  <c r="I19" i="10"/>
  <c r="L19" i="10" s="1"/>
  <c r="O18" i="10"/>
  <c r="P18" i="10" s="1"/>
  <c r="J18" i="10"/>
  <c r="M18" i="10" s="1"/>
  <c r="I18" i="10"/>
  <c r="L18" i="10" s="1"/>
  <c r="F15" i="10"/>
  <c r="O14" i="10"/>
  <c r="P14" i="10" s="1"/>
  <c r="K14" i="10"/>
  <c r="J14" i="10"/>
  <c r="M14" i="10" s="1"/>
  <c r="I14" i="10"/>
  <c r="L14" i="10" s="1"/>
  <c r="G14" i="10"/>
  <c r="O13" i="10"/>
  <c r="P13" i="10" s="1"/>
  <c r="K13" i="10"/>
  <c r="J13" i="10"/>
  <c r="M13" i="10" s="1"/>
  <c r="I13" i="10"/>
  <c r="L13" i="10" s="1"/>
  <c r="G13" i="10"/>
  <c r="O12" i="10"/>
  <c r="P12" i="10" s="1"/>
  <c r="K12" i="10"/>
  <c r="J12" i="10"/>
  <c r="M12" i="10" s="1"/>
  <c r="I12" i="10"/>
  <c r="L12" i="10" s="1"/>
  <c r="G12" i="10"/>
  <c r="O11" i="10"/>
  <c r="P11" i="10" s="1"/>
  <c r="J11" i="10"/>
  <c r="M11" i="10" s="1"/>
  <c r="I11" i="10"/>
  <c r="L11" i="10" s="1"/>
  <c r="G11" i="10"/>
  <c r="O10" i="10"/>
  <c r="P10" i="10" s="1"/>
  <c r="J10" i="10"/>
  <c r="M10" i="10" s="1"/>
  <c r="I10" i="10"/>
  <c r="L10" i="10" s="1"/>
  <c r="G10" i="10"/>
  <c r="O9" i="10"/>
  <c r="P9" i="10" s="1"/>
  <c r="K9" i="10"/>
  <c r="J9" i="10"/>
  <c r="M9" i="10" s="1"/>
  <c r="I9" i="10"/>
  <c r="L9" i="10" s="1"/>
  <c r="G9" i="10"/>
  <c r="O8" i="10"/>
  <c r="P8" i="10" s="1"/>
  <c r="J8" i="10"/>
  <c r="M8" i="10" s="1"/>
  <c r="I8" i="10"/>
  <c r="L8" i="10" s="1"/>
  <c r="G8" i="10"/>
  <c r="O7" i="10"/>
  <c r="P7" i="10" s="1"/>
  <c r="K7" i="10"/>
  <c r="J7" i="10"/>
  <c r="M7" i="10" s="1"/>
  <c r="I7" i="10"/>
  <c r="L7" i="10" s="1"/>
  <c r="G7" i="10"/>
  <c r="I30" i="10" l="1"/>
  <c r="L30" i="10" s="1"/>
  <c r="J31" i="10"/>
  <c r="M31" i="10" s="1"/>
  <c r="I31" i="10"/>
  <c r="L31" i="10" s="1"/>
  <c r="J30" i="10"/>
  <c r="M30" i="10" s="1"/>
  <c r="J32" i="10"/>
  <c r="M32" i="10" s="1"/>
  <c r="I32" i="10"/>
  <c r="L32" i="10" s="1"/>
  <c r="L33" i="10" s="1"/>
  <c r="F40" i="10" s="1"/>
  <c r="O31" i="10"/>
  <c r="P31" i="10" s="1"/>
  <c r="O30" i="10"/>
  <c r="P30" i="10" s="1"/>
  <c r="O32" i="10"/>
  <c r="P32" i="10" s="1"/>
  <c r="M26" i="10"/>
  <c r="G39" i="10" s="1"/>
  <c r="P26" i="10"/>
  <c r="L15" i="10"/>
  <c r="F38" i="10" s="1"/>
  <c r="L26" i="10"/>
  <c r="F39" i="10" s="1"/>
  <c r="M15" i="10"/>
  <c r="G38" i="10" s="1"/>
  <c r="P15" i="10"/>
  <c r="K8" i="10"/>
  <c r="K10" i="10"/>
  <c r="K11" i="10"/>
  <c r="M33" i="10" l="1"/>
  <c r="G40" i="10" s="1"/>
  <c r="G41" i="10" s="1"/>
  <c r="F41" i="10"/>
  <c r="P33" i="10"/>
  <c r="P37" i="10" s="1"/>
  <c r="P40" i="10" s="1"/>
  <c r="I38" i="10" l="1"/>
  <c r="I39" i="10" s="1"/>
  <c r="I40" i="10" s="1"/>
  <c r="F42" i="10"/>
  <c r="G42" i="10"/>
</calcChain>
</file>

<file path=xl/sharedStrings.xml><?xml version="1.0" encoding="utf-8"?>
<sst xmlns="http://schemas.openxmlformats.org/spreadsheetml/2006/main" count="6949" uniqueCount="1214">
  <si>
    <t>Consulttype</t>
  </si>
  <si>
    <t>Duur vanaf</t>
  </si>
  <si>
    <t>Setting</t>
  </si>
  <si>
    <t>Beroepscategorie</t>
  </si>
  <si>
    <t>Aantal directe minuten</t>
  </si>
  <si>
    <t>Aantal indirecte minuten</t>
  </si>
  <si>
    <t>Tarief</t>
  </si>
  <si>
    <t>Diagnostiek</t>
  </si>
  <si>
    <t>Ambulant – kwaliteitsstatuut sectie II</t>
  </si>
  <si>
    <t>Overige beroepen</t>
  </si>
  <si>
    <t>Ambulant – kwaliteitsstatuut sectie III – monodisciplinair</t>
  </si>
  <si>
    <t>Ambulant – kwaliteitsstatuut sectie III – multidisciplinair</t>
  </si>
  <si>
    <t>Outreachend</t>
  </si>
  <si>
    <t>Klinisch (exclusief fz)</t>
  </si>
  <si>
    <t>Forensische en beveiligde zorg, klinisch</t>
  </si>
  <si>
    <t>Hoogspecialistisch ggz (ambulant en klinisch, met contractvoorwaarde)</t>
  </si>
  <si>
    <t>Arts - specialist (Wet Big artikel 14)</t>
  </si>
  <si>
    <t>Klinisch (neuro)psycholoog (Wet Big artikel 14)</t>
  </si>
  <si>
    <t>Verpleegkundig specialist geestelijke gezondheidszorg (Wet Big artikel 14)</t>
  </si>
  <si>
    <t>Arts (Wet Big artikel 3)</t>
  </si>
  <si>
    <t>Gezondheidszorgpsycholoog (Wet Big artikel 3)</t>
  </si>
  <si>
    <t>Psychotherapeut (Wet Big artikel 3)</t>
  </si>
  <si>
    <t>Verpleegkundige (Wet Big artikel 3)</t>
  </si>
  <si>
    <t>Behandeling</t>
  </si>
  <si>
    <t>75 - 90 minuten</t>
  </si>
  <si>
    <t>5 - 15 minuten</t>
  </si>
  <si>
    <t>15 - 30 minuten</t>
  </si>
  <si>
    <t>30 - 45 minuten</t>
  </si>
  <si>
    <t>45 - 60 minuten</t>
  </si>
  <si>
    <t>60 - 75 minuten</t>
  </si>
  <si>
    <t>90 - 120 minuten</t>
  </si>
  <si>
    <t>vanaf 120 minuten</t>
  </si>
  <si>
    <t>Diagnostiek (duur)</t>
  </si>
  <si>
    <t>Behandeling (duur)</t>
  </si>
  <si>
    <t>Direct</t>
  </si>
  <si>
    <t>Indirect</t>
  </si>
  <si>
    <t>►</t>
  </si>
  <si>
    <t>Genorm. tijd totaal (minuten)</t>
  </si>
  <si>
    <t>Genorm. tijd / consult (minuten)</t>
  </si>
  <si>
    <t>minuten geagendeerd</t>
  </si>
  <si>
    <t>minuten beschikbaar</t>
  </si>
  <si>
    <t>minuten ruimte</t>
  </si>
  <si>
    <t>Financiering</t>
  </si>
  <si>
    <t>Totaal</t>
  </si>
  <si>
    <t>Tarief per uur</t>
  </si>
  <si>
    <t>Prestatie_code</t>
  </si>
  <si>
    <t>CO0001</t>
  </si>
  <si>
    <t>ggz</t>
  </si>
  <si>
    <t>CO0002</t>
  </si>
  <si>
    <t>CO0003</t>
  </si>
  <si>
    <t>CO0004</t>
  </si>
  <si>
    <t>CO0005</t>
  </si>
  <si>
    <t>CO0006</t>
  </si>
  <si>
    <t>ggz en fz</t>
  </si>
  <si>
    <t>CO0007</t>
  </si>
  <si>
    <t>CO0008</t>
  </si>
  <si>
    <t>CO0009</t>
  </si>
  <si>
    <t>CO0010</t>
  </si>
  <si>
    <t>CO0011</t>
  </si>
  <si>
    <t>CO0012</t>
  </si>
  <si>
    <t>CO0013</t>
  </si>
  <si>
    <t>CO0014</t>
  </si>
  <si>
    <t>CO0015</t>
  </si>
  <si>
    <t>CO0016</t>
  </si>
  <si>
    <t>CO0017</t>
  </si>
  <si>
    <t>CO0018</t>
  </si>
  <si>
    <t>CO0019</t>
  </si>
  <si>
    <t>CO0020</t>
  </si>
  <si>
    <t>CO0021</t>
  </si>
  <si>
    <t>CO0022</t>
  </si>
  <si>
    <t>CO0023</t>
  </si>
  <si>
    <t>CO0024</t>
  </si>
  <si>
    <t>CO0025</t>
  </si>
  <si>
    <t>CO0026</t>
  </si>
  <si>
    <t>CO0027</t>
  </si>
  <si>
    <t>CO0028</t>
  </si>
  <si>
    <t>CO0029</t>
  </si>
  <si>
    <t>CO0030</t>
  </si>
  <si>
    <t>CO0031</t>
  </si>
  <si>
    <t>CO0032</t>
  </si>
  <si>
    <t>CO0033</t>
  </si>
  <si>
    <t>CO0034</t>
  </si>
  <si>
    <t>CO0035</t>
  </si>
  <si>
    <t>CO0036</t>
  </si>
  <si>
    <t>CO0037</t>
  </si>
  <si>
    <t>CO0038</t>
  </si>
  <si>
    <t>CO0039</t>
  </si>
  <si>
    <t>CO0040</t>
  </si>
  <si>
    <t>CO0041</t>
  </si>
  <si>
    <t>CO0042</t>
  </si>
  <si>
    <t>CO0043</t>
  </si>
  <si>
    <t>CO0044</t>
  </si>
  <si>
    <t>CO0045</t>
  </si>
  <si>
    <t>CO0046</t>
  </si>
  <si>
    <t>CO0047</t>
  </si>
  <si>
    <t>CO0048</t>
  </si>
  <si>
    <t>CO0049</t>
  </si>
  <si>
    <t>CO0050</t>
  </si>
  <si>
    <t>CO0051</t>
  </si>
  <si>
    <t>CO0052</t>
  </si>
  <si>
    <t>CO0053</t>
  </si>
  <si>
    <t>CO0054</t>
  </si>
  <si>
    <t>CO0055</t>
  </si>
  <si>
    <t>CO0056</t>
  </si>
  <si>
    <t>CO0057</t>
  </si>
  <si>
    <t>CO0058</t>
  </si>
  <si>
    <t>CO0059</t>
  </si>
  <si>
    <t>CO0060</t>
  </si>
  <si>
    <t>CO0061</t>
  </si>
  <si>
    <t>CO0062</t>
  </si>
  <si>
    <t>CO0063</t>
  </si>
  <si>
    <t>CO0064</t>
  </si>
  <si>
    <t>CO0065</t>
  </si>
  <si>
    <t>CO0066</t>
  </si>
  <si>
    <t>CO0067</t>
  </si>
  <si>
    <t>CO0068</t>
  </si>
  <si>
    <t>CO0069</t>
  </si>
  <si>
    <t>CO0070</t>
  </si>
  <si>
    <t>CO0071</t>
  </si>
  <si>
    <t>CO0072</t>
  </si>
  <si>
    <t>CO0073</t>
  </si>
  <si>
    <t>CO0074</t>
  </si>
  <si>
    <t>CO0075</t>
  </si>
  <si>
    <t>CO0076</t>
  </si>
  <si>
    <t>CO0077</t>
  </si>
  <si>
    <t>CO0078</t>
  </si>
  <si>
    <t>CO0079</t>
  </si>
  <si>
    <t>CO0080</t>
  </si>
  <si>
    <t>CO0081</t>
  </si>
  <si>
    <t>CO0082</t>
  </si>
  <si>
    <t>CO0083</t>
  </si>
  <si>
    <t>CO0084</t>
  </si>
  <si>
    <t>CO0085</t>
  </si>
  <si>
    <t>CO0086</t>
  </si>
  <si>
    <t>CO0087</t>
  </si>
  <si>
    <t>CO0088</t>
  </si>
  <si>
    <t>CO0089</t>
  </si>
  <si>
    <t>CO0090</t>
  </si>
  <si>
    <t>CO0091</t>
  </si>
  <si>
    <t>CO0092</t>
  </si>
  <si>
    <t>CO0093</t>
  </si>
  <si>
    <t>CO0094</t>
  </si>
  <si>
    <t>CO0095</t>
  </si>
  <si>
    <t>CO0096</t>
  </si>
  <si>
    <t>CO0097</t>
  </si>
  <si>
    <t>CO0098</t>
  </si>
  <si>
    <t>CO0099</t>
  </si>
  <si>
    <t>CO0100</t>
  </si>
  <si>
    <t>CO0101</t>
  </si>
  <si>
    <t>CO0102</t>
  </si>
  <si>
    <t>CO0103</t>
  </si>
  <si>
    <t>CO0104</t>
  </si>
  <si>
    <t>CO0105</t>
  </si>
  <si>
    <t>CO0106</t>
  </si>
  <si>
    <t>CO0107</t>
  </si>
  <si>
    <t>CO0108</t>
  </si>
  <si>
    <t>CO0109</t>
  </si>
  <si>
    <t>CO0110</t>
  </si>
  <si>
    <t>CO0111</t>
  </si>
  <si>
    <t>CO0112</t>
  </si>
  <si>
    <t>CO0113</t>
  </si>
  <si>
    <t>CO0114</t>
  </si>
  <si>
    <t>CO0115</t>
  </si>
  <si>
    <t>CO0116</t>
  </si>
  <si>
    <t>CO0117</t>
  </si>
  <si>
    <t>CO0118</t>
  </si>
  <si>
    <t>CO0119</t>
  </si>
  <si>
    <t>CO0120</t>
  </si>
  <si>
    <t>CO0121</t>
  </si>
  <si>
    <t>CO0122</t>
  </si>
  <si>
    <t>CO0123</t>
  </si>
  <si>
    <t>CO0124</t>
  </si>
  <si>
    <t>CO0125</t>
  </si>
  <si>
    <t>CO0126</t>
  </si>
  <si>
    <t>CO0127</t>
  </si>
  <si>
    <t>CO0128</t>
  </si>
  <si>
    <t>CO0129</t>
  </si>
  <si>
    <t>CO0130</t>
  </si>
  <si>
    <t>CO0131</t>
  </si>
  <si>
    <t>CO0132</t>
  </si>
  <si>
    <t>CO0133</t>
  </si>
  <si>
    <t>CO0134</t>
  </si>
  <si>
    <t>CO0135</t>
  </si>
  <si>
    <t>CO0136</t>
  </si>
  <si>
    <t>CO0137</t>
  </si>
  <si>
    <t>CO0138</t>
  </si>
  <si>
    <t>CO0139</t>
  </si>
  <si>
    <t>CO0140</t>
  </si>
  <si>
    <t>CO0141</t>
  </si>
  <si>
    <t>CO0142</t>
  </si>
  <si>
    <t>CO0143</t>
  </si>
  <si>
    <t>CO0144</t>
  </si>
  <si>
    <t>CO0145</t>
  </si>
  <si>
    <t>CO0146</t>
  </si>
  <si>
    <t>CO0147</t>
  </si>
  <si>
    <t>CO0148</t>
  </si>
  <si>
    <t>CO0149</t>
  </si>
  <si>
    <t>CO0150</t>
  </si>
  <si>
    <t>CO0151</t>
  </si>
  <si>
    <t>CO0152</t>
  </si>
  <si>
    <t>CO0153</t>
  </si>
  <si>
    <t>CO0154</t>
  </si>
  <si>
    <t>CO0155</t>
  </si>
  <si>
    <t>CO0156</t>
  </si>
  <si>
    <t>CO0157</t>
  </si>
  <si>
    <t>CO0158</t>
  </si>
  <si>
    <t>CO0159</t>
  </si>
  <si>
    <t>CO0160</t>
  </si>
  <si>
    <t>CO0161</t>
  </si>
  <si>
    <t>CO0162</t>
  </si>
  <si>
    <t>CO0163</t>
  </si>
  <si>
    <t>CO0164</t>
  </si>
  <si>
    <t>CO0165</t>
  </si>
  <si>
    <t>CO0166</t>
  </si>
  <si>
    <t>CO0167</t>
  </si>
  <si>
    <t>CO0168</t>
  </si>
  <si>
    <t>CO0169</t>
  </si>
  <si>
    <t>CO0170</t>
  </si>
  <si>
    <t>CO0171</t>
  </si>
  <si>
    <t>CO0172</t>
  </si>
  <si>
    <t>CO0173</t>
  </si>
  <si>
    <t>CO0174</t>
  </si>
  <si>
    <t>CO0175</t>
  </si>
  <si>
    <t>CO0176</t>
  </si>
  <si>
    <t>CO0177</t>
  </si>
  <si>
    <t>CO0178</t>
  </si>
  <si>
    <t>CO0179</t>
  </si>
  <si>
    <t>CO0180</t>
  </si>
  <si>
    <t>CO0181</t>
  </si>
  <si>
    <t>CO0182</t>
  </si>
  <si>
    <t>CO0183</t>
  </si>
  <si>
    <t>CO0184</t>
  </si>
  <si>
    <t>CO0185</t>
  </si>
  <si>
    <t>CO0186</t>
  </si>
  <si>
    <t>CO0187</t>
  </si>
  <si>
    <t>CO0188</t>
  </si>
  <si>
    <t>CO0189</t>
  </si>
  <si>
    <t>CO0190</t>
  </si>
  <si>
    <t>CO0191</t>
  </si>
  <si>
    <t>CO0192</t>
  </si>
  <si>
    <t>CO0193</t>
  </si>
  <si>
    <t>CO0194</t>
  </si>
  <si>
    <t>CO0195</t>
  </si>
  <si>
    <t>CO0196</t>
  </si>
  <si>
    <t>CO0197</t>
  </si>
  <si>
    <t>CO0198</t>
  </si>
  <si>
    <t>CO0199</t>
  </si>
  <si>
    <t>CO0200</t>
  </si>
  <si>
    <t>CO0201</t>
  </si>
  <si>
    <t>CO0202</t>
  </si>
  <si>
    <t>CO0203</t>
  </si>
  <si>
    <t>CO0204</t>
  </si>
  <si>
    <t>CO0205</t>
  </si>
  <si>
    <t>CO0206</t>
  </si>
  <si>
    <t>CO0207</t>
  </si>
  <si>
    <t>CO0208</t>
  </si>
  <si>
    <t>CO0209</t>
  </si>
  <si>
    <t>CO0210</t>
  </si>
  <si>
    <t>CO0211</t>
  </si>
  <si>
    <t>CO0212</t>
  </si>
  <si>
    <t>CO0213</t>
  </si>
  <si>
    <t>CO0214</t>
  </si>
  <si>
    <t>CO0215</t>
  </si>
  <si>
    <t>CO0216</t>
  </si>
  <si>
    <t>CO0217</t>
  </si>
  <si>
    <t>CO0218</t>
  </si>
  <si>
    <t>CO0219</t>
  </si>
  <si>
    <t>CO0220</t>
  </si>
  <si>
    <t>CO0221</t>
  </si>
  <si>
    <t>CO0222</t>
  </si>
  <si>
    <t>CO0223</t>
  </si>
  <si>
    <t>CO0224</t>
  </si>
  <si>
    <t>CO0225</t>
  </si>
  <si>
    <t>CO0226</t>
  </si>
  <si>
    <t>CO0227</t>
  </si>
  <si>
    <t>CO0228</t>
  </si>
  <si>
    <t>CO0229</t>
  </si>
  <si>
    <t>CO0230</t>
  </si>
  <si>
    <t>CO0231</t>
  </si>
  <si>
    <t>CO0232</t>
  </si>
  <si>
    <t>CO0233</t>
  </si>
  <si>
    <t>CO0234</t>
  </si>
  <si>
    <t>CO0235</t>
  </si>
  <si>
    <t>CO0236</t>
  </si>
  <si>
    <t>CO0237</t>
  </si>
  <si>
    <t>CO0238</t>
  </si>
  <si>
    <t>CO0239</t>
  </si>
  <si>
    <t>CO0240</t>
  </si>
  <si>
    <t>CO0241</t>
  </si>
  <si>
    <t>CO0242</t>
  </si>
  <si>
    <t>CO0243</t>
  </si>
  <si>
    <t>CO0244</t>
  </si>
  <si>
    <t>CO0245</t>
  </si>
  <si>
    <t>CO0246</t>
  </si>
  <si>
    <t>CO0247</t>
  </si>
  <si>
    <t>CO0248</t>
  </si>
  <si>
    <t>CO0249</t>
  </si>
  <si>
    <t>CO0250</t>
  </si>
  <si>
    <t>CO0251</t>
  </si>
  <si>
    <t>CO0252</t>
  </si>
  <si>
    <t>CO0253</t>
  </si>
  <si>
    <t>CO0254</t>
  </si>
  <si>
    <t>CO0255</t>
  </si>
  <si>
    <t>CO0256</t>
  </si>
  <si>
    <t>CO0257</t>
  </si>
  <si>
    <t>CO0258</t>
  </si>
  <si>
    <t>CO0259</t>
  </si>
  <si>
    <t>CO0260</t>
  </si>
  <si>
    <t>CO0261</t>
  </si>
  <si>
    <t>CO0262</t>
  </si>
  <si>
    <t>CO0263</t>
  </si>
  <si>
    <t>CO0264</t>
  </si>
  <si>
    <t>CO0265</t>
  </si>
  <si>
    <t>CO0266</t>
  </si>
  <si>
    <t>CO0267</t>
  </si>
  <si>
    <t>CO0268</t>
  </si>
  <si>
    <t>CO0269</t>
  </si>
  <si>
    <t>CO0270</t>
  </si>
  <si>
    <t>CO0271</t>
  </si>
  <si>
    <t>CO0272</t>
  </si>
  <si>
    <t>CO0273</t>
  </si>
  <si>
    <t>CO0274</t>
  </si>
  <si>
    <t>CO0275</t>
  </si>
  <si>
    <t>CO0276</t>
  </si>
  <si>
    <t>CO0277</t>
  </si>
  <si>
    <t>CO0278</t>
  </si>
  <si>
    <t>CO0279</t>
  </si>
  <si>
    <t>CO0280</t>
  </si>
  <si>
    <t>CO0281</t>
  </si>
  <si>
    <t>CO0282</t>
  </si>
  <si>
    <t>CO0283</t>
  </si>
  <si>
    <t>CO0284</t>
  </si>
  <si>
    <t>CO0285</t>
  </si>
  <si>
    <t>CO0286</t>
  </si>
  <si>
    <t>CO0287</t>
  </si>
  <si>
    <t>CO0288</t>
  </si>
  <si>
    <t>CO0289</t>
  </si>
  <si>
    <t>CO0290</t>
  </si>
  <si>
    <t>CO0291</t>
  </si>
  <si>
    <t>CO0292</t>
  </si>
  <si>
    <t>CO0293</t>
  </si>
  <si>
    <t>CO0294</t>
  </si>
  <si>
    <t>CO0295</t>
  </si>
  <si>
    <t>CO0296</t>
  </si>
  <si>
    <t>CO0297</t>
  </si>
  <si>
    <t>CO0298</t>
  </si>
  <si>
    <t>CO0299</t>
  </si>
  <si>
    <t>CO0300</t>
  </si>
  <si>
    <t>CO0301</t>
  </si>
  <si>
    <t>CO0302</t>
  </si>
  <si>
    <t>CO0303</t>
  </si>
  <si>
    <t>CO0304</t>
  </si>
  <si>
    <t>CO0305</t>
  </si>
  <si>
    <t>CO0306</t>
  </si>
  <si>
    <t>CO0307</t>
  </si>
  <si>
    <t>CO0308</t>
  </si>
  <si>
    <t>CO0309</t>
  </si>
  <si>
    <t>CO0310</t>
  </si>
  <si>
    <t>CO0311</t>
  </si>
  <si>
    <t>CO0312</t>
  </si>
  <si>
    <t>CO0313</t>
  </si>
  <si>
    <t>CO0314</t>
  </si>
  <si>
    <t>CO0315</t>
  </si>
  <si>
    <t>CO0316</t>
  </si>
  <si>
    <t>CO0317</t>
  </si>
  <si>
    <t>CO0318</t>
  </si>
  <si>
    <t>CO0319</t>
  </si>
  <si>
    <t>CO0320</t>
  </si>
  <si>
    <t>CO0321</t>
  </si>
  <si>
    <t>CO0322</t>
  </si>
  <si>
    <t>CO0323</t>
  </si>
  <si>
    <t>CO0324</t>
  </si>
  <si>
    <t>CO0325</t>
  </si>
  <si>
    <t>CO0326</t>
  </si>
  <si>
    <t>CO0327</t>
  </si>
  <si>
    <t>CO0328</t>
  </si>
  <si>
    <t>CO0329</t>
  </si>
  <si>
    <t>CO0330</t>
  </si>
  <si>
    <t>CO0331</t>
  </si>
  <si>
    <t>CO0332</t>
  </si>
  <si>
    <t>CO0333</t>
  </si>
  <si>
    <t>CO0334</t>
  </si>
  <si>
    <t>CO0335</t>
  </si>
  <si>
    <t>CO0336</t>
  </si>
  <si>
    <t>CO0337</t>
  </si>
  <si>
    <t>CO0338</t>
  </si>
  <si>
    <t>CO0339</t>
  </si>
  <si>
    <t>CO0340</t>
  </si>
  <si>
    <t>CO0341</t>
  </si>
  <si>
    <t>CO0342</t>
  </si>
  <si>
    <t>CO0343</t>
  </si>
  <si>
    <t>CO0344</t>
  </si>
  <si>
    <t>CO0345</t>
  </si>
  <si>
    <t>CO0346</t>
  </si>
  <si>
    <t>CO0347</t>
  </si>
  <si>
    <t>CO0348</t>
  </si>
  <si>
    <t>CO0349</t>
  </si>
  <si>
    <t>CO0350</t>
  </si>
  <si>
    <t>CO0351</t>
  </si>
  <si>
    <t>CO0352</t>
  </si>
  <si>
    <t>CO0353</t>
  </si>
  <si>
    <t>CO0354</t>
  </si>
  <si>
    <t>CO0355</t>
  </si>
  <si>
    <t>CO0356</t>
  </si>
  <si>
    <t>CO0357</t>
  </si>
  <si>
    <t>CO0358</t>
  </si>
  <si>
    <t>CO0359</t>
  </si>
  <si>
    <t>CO0360</t>
  </si>
  <si>
    <t>CO0361</t>
  </si>
  <si>
    <t>CO0362</t>
  </si>
  <si>
    <t>CO0363</t>
  </si>
  <si>
    <t>CO0364</t>
  </si>
  <si>
    <t>CO0365</t>
  </si>
  <si>
    <t>CO0366</t>
  </si>
  <si>
    <t>CO0367</t>
  </si>
  <si>
    <t>CO0368</t>
  </si>
  <si>
    <t>CO0369</t>
  </si>
  <si>
    <t>CO0370</t>
  </si>
  <si>
    <t>CO0371</t>
  </si>
  <si>
    <t>CO0372</t>
  </si>
  <si>
    <t>CO0373</t>
  </si>
  <si>
    <t>CO0374</t>
  </si>
  <si>
    <t>CO0375</t>
  </si>
  <si>
    <t>CO0376</t>
  </si>
  <si>
    <t>CO0377</t>
  </si>
  <si>
    <t>CO0378</t>
  </si>
  <si>
    <t>CO0379</t>
  </si>
  <si>
    <t>CO0380</t>
  </si>
  <si>
    <t>CO0381</t>
  </si>
  <si>
    <t>CO0382</t>
  </si>
  <si>
    <t>CO0383</t>
  </si>
  <si>
    <t>CO0384</t>
  </si>
  <si>
    <t>CO0385</t>
  </si>
  <si>
    <t>CO0386</t>
  </si>
  <si>
    <t>CO0387</t>
  </si>
  <si>
    <t>CO0388</t>
  </si>
  <si>
    <t>CO0389</t>
  </si>
  <si>
    <t>CO0390</t>
  </si>
  <si>
    <t>CO0391</t>
  </si>
  <si>
    <t>CO0392</t>
  </si>
  <si>
    <t>CO0393</t>
  </si>
  <si>
    <t>CO0394</t>
  </si>
  <si>
    <t>CO0395</t>
  </si>
  <si>
    <t>CO0396</t>
  </si>
  <si>
    <t>CO0397</t>
  </si>
  <si>
    <t>CO0398</t>
  </si>
  <si>
    <t>CO0399</t>
  </si>
  <si>
    <t>CO0400</t>
  </si>
  <si>
    <t>CO0401</t>
  </si>
  <si>
    <t>CO0402</t>
  </si>
  <si>
    <t>CO0403</t>
  </si>
  <si>
    <t>CO0404</t>
  </si>
  <si>
    <t>CO0405</t>
  </si>
  <si>
    <t>CO0406</t>
  </si>
  <si>
    <t>CO0407</t>
  </si>
  <si>
    <t>CO0408</t>
  </si>
  <si>
    <t>CO0409</t>
  </si>
  <si>
    <t>CO0410</t>
  </si>
  <si>
    <t>CO0411</t>
  </si>
  <si>
    <t>CO0412</t>
  </si>
  <si>
    <t>CO0413</t>
  </si>
  <si>
    <t>CO0414</t>
  </si>
  <si>
    <t>CO0415</t>
  </si>
  <si>
    <t>CO0416</t>
  </si>
  <si>
    <t>CO0417</t>
  </si>
  <si>
    <t>CO0418</t>
  </si>
  <si>
    <t>CO0419</t>
  </si>
  <si>
    <t>CO0420</t>
  </si>
  <si>
    <t>CO0421</t>
  </si>
  <si>
    <t>CO0422</t>
  </si>
  <si>
    <t>CO0423</t>
  </si>
  <si>
    <t>CO0424</t>
  </si>
  <si>
    <t>CO0425</t>
  </si>
  <si>
    <t>CO0426</t>
  </si>
  <si>
    <t>CO0427</t>
  </si>
  <si>
    <t>CO0428</t>
  </si>
  <si>
    <t>CO0429</t>
  </si>
  <si>
    <t>CO0430</t>
  </si>
  <si>
    <t>CO0431</t>
  </si>
  <si>
    <t>CO0432</t>
  </si>
  <si>
    <t>CO0433</t>
  </si>
  <si>
    <t>CO0434</t>
  </si>
  <si>
    <t>CO0435</t>
  </si>
  <si>
    <t>CO0436</t>
  </si>
  <si>
    <t>CO0437</t>
  </si>
  <si>
    <t>CO0438</t>
  </si>
  <si>
    <t>CO0439</t>
  </si>
  <si>
    <t>CO0440</t>
  </si>
  <si>
    <t>CO0441</t>
  </si>
  <si>
    <t>CO0442</t>
  </si>
  <si>
    <t>CO0443</t>
  </si>
  <si>
    <t>CO0444</t>
  </si>
  <si>
    <t>CO0445</t>
  </si>
  <si>
    <t>CO0446</t>
  </si>
  <si>
    <t>CO0447</t>
  </si>
  <si>
    <t>CO0448</t>
  </si>
  <si>
    <t>CO0449</t>
  </si>
  <si>
    <t>CO0450</t>
  </si>
  <si>
    <t>CO0451</t>
  </si>
  <si>
    <t>CO0452</t>
  </si>
  <si>
    <t>CO0453</t>
  </si>
  <si>
    <t>CO0454</t>
  </si>
  <si>
    <t>CO0455</t>
  </si>
  <si>
    <t>CO0456</t>
  </si>
  <si>
    <t>CO0457</t>
  </si>
  <si>
    <t>CO0458</t>
  </si>
  <si>
    <t>CO0459</t>
  </si>
  <si>
    <t>CO0460</t>
  </si>
  <si>
    <t>CO0461</t>
  </si>
  <si>
    <t>CO0462</t>
  </si>
  <si>
    <t>CO0463</t>
  </si>
  <si>
    <t>CO0464</t>
  </si>
  <si>
    <t>CO0465</t>
  </si>
  <si>
    <t>CO0466</t>
  </si>
  <si>
    <t>CO0467</t>
  </si>
  <si>
    <t>CO0468</t>
  </si>
  <si>
    <t>CO0469</t>
  </si>
  <si>
    <t>CO0470</t>
  </si>
  <si>
    <t>CO0471</t>
  </si>
  <si>
    <t>CO0472</t>
  </si>
  <si>
    <t>CO0473</t>
  </si>
  <si>
    <t>CO0474</t>
  </si>
  <si>
    <t>CO0475</t>
  </si>
  <si>
    <t>CO0476</t>
  </si>
  <si>
    <t>CO0477</t>
  </si>
  <si>
    <t>CO0478</t>
  </si>
  <si>
    <t>CO0479</t>
  </si>
  <si>
    <t>CO0480</t>
  </si>
  <si>
    <t>CO0481</t>
  </si>
  <si>
    <t>CO0482</t>
  </si>
  <si>
    <t>CO0483</t>
  </si>
  <si>
    <t>CO0484</t>
  </si>
  <si>
    <t>CO0485</t>
  </si>
  <si>
    <t>CO0486</t>
  </si>
  <si>
    <t>CO0487</t>
  </si>
  <si>
    <t>CO0488</t>
  </si>
  <si>
    <t>CO0489</t>
  </si>
  <si>
    <t>CO0490</t>
  </si>
  <si>
    <t>CO0491</t>
  </si>
  <si>
    <t>CO0492</t>
  </si>
  <si>
    <t>CO0493</t>
  </si>
  <si>
    <t>CO0494</t>
  </si>
  <si>
    <t>CO0495</t>
  </si>
  <si>
    <t>CO0496</t>
  </si>
  <si>
    <t>CO0497</t>
  </si>
  <si>
    <t>CO0498</t>
  </si>
  <si>
    <t>CO0499</t>
  </si>
  <si>
    <t>CO0500</t>
  </si>
  <si>
    <t>CO0501</t>
  </si>
  <si>
    <t>CO0502</t>
  </si>
  <si>
    <t>CO0503</t>
  </si>
  <si>
    <t>CO0504</t>
  </si>
  <si>
    <t>CO0505</t>
  </si>
  <si>
    <t>CO0506</t>
  </si>
  <si>
    <t>CO0507</t>
  </si>
  <si>
    <t>CO0508</t>
  </si>
  <si>
    <t>CO0509</t>
  </si>
  <si>
    <t>CO0510</t>
  </si>
  <si>
    <t>CO0511</t>
  </si>
  <si>
    <t>CO0512</t>
  </si>
  <si>
    <t>CO0513</t>
  </si>
  <si>
    <t>CO0514</t>
  </si>
  <si>
    <t>CO0515</t>
  </si>
  <si>
    <t>CO0516</t>
  </si>
  <si>
    <t>CO0517</t>
  </si>
  <si>
    <t>CO0518</t>
  </si>
  <si>
    <t>CO0519</t>
  </si>
  <si>
    <t>CO0520</t>
  </si>
  <si>
    <t>CO0521</t>
  </si>
  <si>
    <t>CO0522</t>
  </si>
  <si>
    <t>CO0523</t>
  </si>
  <si>
    <t>CO0524</t>
  </si>
  <si>
    <t>CO0525</t>
  </si>
  <si>
    <t>CO0526</t>
  </si>
  <si>
    <t>CO0527</t>
  </si>
  <si>
    <t>CO0528</t>
  </si>
  <si>
    <t>CO0529</t>
  </si>
  <si>
    <t>CO0530</t>
  </si>
  <si>
    <t>CO0531</t>
  </si>
  <si>
    <t>CO0532</t>
  </si>
  <si>
    <t>CO0533</t>
  </si>
  <si>
    <t>CO0534</t>
  </si>
  <si>
    <t>CO0535</t>
  </si>
  <si>
    <t>CO0536</t>
  </si>
  <si>
    <t>CO0537</t>
  </si>
  <si>
    <t>CO0538</t>
  </si>
  <si>
    <t>CO0539</t>
  </si>
  <si>
    <t>CO0540</t>
  </si>
  <si>
    <t>CO0541</t>
  </si>
  <si>
    <t>CO0542</t>
  </si>
  <si>
    <t>CO0543</t>
  </si>
  <si>
    <t>CO0544</t>
  </si>
  <si>
    <t>CO0545</t>
  </si>
  <si>
    <t>CO0546</t>
  </si>
  <si>
    <t>CO0547</t>
  </si>
  <si>
    <t>CO0548</t>
  </si>
  <si>
    <t>CO0549</t>
  </si>
  <si>
    <t>CO0550</t>
  </si>
  <si>
    <t>CO0551</t>
  </si>
  <si>
    <t>CO0552</t>
  </si>
  <si>
    <t>CO0553</t>
  </si>
  <si>
    <t>CO0554</t>
  </si>
  <si>
    <t>CO0555</t>
  </si>
  <si>
    <t>CO0556</t>
  </si>
  <si>
    <t>CO0557</t>
  </si>
  <si>
    <t>CO0558</t>
  </si>
  <si>
    <t>CO0559</t>
  </si>
  <si>
    <t>CO0560</t>
  </si>
  <si>
    <t>CO0561</t>
  </si>
  <si>
    <t>CO0562</t>
  </si>
  <si>
    <t>CO0563</t>
  </si>
  <si>
    <t>CO0564</t>
  </si>
  <si>
    <t>CO0565</t>
  </si>
  <si>
    <t>CO0566</t>
  </si>
  <si>
    <t>CO0567</t>
  </si>
  <si>
    <t>CO0568</t>
  </si>
  <si>
    <t>CO0569</t>
  </si>
  <si>
    <t>CO0570</t>
  </si>
  <si>
    <t>CO0571</t>
  </si>
  <si>
    <t>CO0572</t>
  </si>
  <si>
    <t>CO0573</t>
  </si>
  <si>
    <t>CO0574</t>
  </si>
  <si>
    <t>CO0575</t>
  </si>
  <si>
    <t>CO0576</t>
  </si>
  <si>
    <t>CO0577</t>
  </si>
  <si>
    <t>CO0578</t>
  </si>
  <si>
    <t>CO0579</t>
  </si>
  <si>
    <t>CO0580</t>
  </si>
  <si>
    <t>CO0581</t>
  </si>
  <si>
    <t>CO0582</t>
  </si>
  <si>
    <t>CO0583</t>
  </si>
  <si>
    <t>CO0584</t>
  </si>
  <si>
    <t>CO0585</t>
  </si>
  <si>
    <t>CO0586</t>
  </si>
  <si>
    <t>CO0587</t>
  </si>
  <si>
    <t>CO0588</t>
  </si>
  <si>
    <t>CO0589</t>
  </si>
  <si>
    <t>CO0590</t>
  </si>
  <si>
    <t>CO0591</t>
  </si>
  <si>
    <t>CO0592</t>
  </si>
  <si>
    <t>CO0593</t>
  </si>
  <si>
    <t>CO0594</t>
  </si>
  <si>
    <t>CO0595</t>
  </si>
  <si>
    <t>CO0596</t>
  </si>
  <si>
    <t>CO0597</t>
  </si>
  <si>
    <t>CO0598</t>
  </si>
  <si>
    <t>CO0599</t>
  </si>
  <si>
    <t>CO0600</t>
  </si>
  <si>
    <t>CO0601</t>
  </si>
  <si>
    <t>CO0602</t>
  </si>
  <si>
    <t>CO0603</t>
  </si>
  <si>
    <t>CO0604</t>
  </si>
  <si>
    <t>CO0605</t>
  </si>
  <si>
    <t>CO0606</t>
  </si>
  <si>
    <t>CO0607</t>
  </si>
  <si>
    <t>CO0608</t>
  </si>
  <si>
    <t>CO0609</t>
  </si>
  <si>
    <t>CO0610</t>
  </si>
  <si>
    <t>CO0611</t>
  </si>
  <si>
    <t>CO0612</t>
  </si>
  <si>
    <t>CO0613</t>
  </si>
  <si>
    <t>CO0614</t>
  </si>
  <si>
    <t>CO0615</t>
  </si>
  <si>
    <t>CO0616</t>
  </si>
  <si>
    <t>CO0617</t>
  </si>
  <si>
    <t>CO0618</t>
  </si>
  <si>
    <t>CO0619</t>
  </si>
  <si>
    <t>CO0620</t>
  </si>
  <si>
    <t>CO0621</t>
  </si>
  <si>
    <t>CO0622</t>
  </si>
  <si>
    <t>CO0623</t>
  </si>
  <si>
    <t>CO0624</t>
  </si>
  <si>
    <t>CO0625</t>
  </si>
  <si>
    <t>CO0626</t>
  </si>
  <si>
    <t>CO0627</t>
  </si>
  <si>
    <t>CO0628</t>
  </si>
  <si>
    <t>CO0629</t>
  </si>
  <si>
    <t>CO0630</t>
  </si>
  <si>
    <t>CO0631</t>
  </si>
  <si>
    <t>CO0632</t>
  </si>
  <si>
    <t>CO0633</t>
  </si>
  <si>
    <t>CO0634</t>
  </si>
  <si>
    <t>CO0635</t>
  </si>
  <si>
    <t>CO0636</t>
  </si>
  <si>
    <t>CO0637</t>
  </si>
  <si>
    <t>CO0638</t>
  </si>
  <si>
    <t>CO0639</t>
  </si>
  <si>
    <t>CO0640</t>
  </si>
  <si>
    <t>CO0641</t>
  </si>
  <si>
    <t>CO0642</t>
  </si>
  <si>
    <t>CO0643</t>
  </si>
  <si>
    <t>CO0644</t>
  </si>
  <si>
    <t>CO0645</t>
  </si>
  <si>
    <t>CO0646</t>
  </si>
  <si>
    <t>CO0647</t>
  </si>
  <si>
    <t>CO0648</t>
  </si>
  <si>
    <t>CO0649</t>
  </si>
  <si>
    <t>CO0650</t>
  </si>
  <si>
    <t>CO0651</t>
  </si>
  <si>
    <t>CO0652</t>
  </si>
  <si>
    <t>CO0653</t>
  </si>
  <si>
    <t>CO0654</t>
  </si>
  <si>
    <t>CO0655</t>
  </si>
  <si>
    <t>CO0656</t>
  </si>
  <si>
    <t>CO0657</t>
  </si>
  <si>
    <t>CO0658</t>
  </si>
  <si>
    <t>CO0659</t>
  </si>
  <si>
    <t>CO0660</t>
  </si>
  <si>
    <t>CO0661</t>
  </si>
  <si>
    <t>CO0662</t>
  </si>
  <si>
    <t>CO0663</t>
  </si>
  <si>
    <t>CO0664</t>
  </si>
  <si>
    <t>CO0665</t>
  </si>
  <si>
    <t>CO0666</t>
  </si>
  <si>
    <t>CO0667</t>
  </si>
  <si>
    <t>CO0668</t>
  </si>
  <si>
    <t>CO0669</t>
  </si>
  <si>
    <t>CO0670</t>
  </si>
  <si>
    <t>CO0671</t>
  </si>
  <si>
    <t>CO0672</t>
  </si>
  <si>
    <t>CO0673</t>
  </si>
  <si>
    <t>CO0674</t>
  </si>
  <si>
    <t>CO0675</t>
  </si>
  <si>
    <t>CO0676</t>
  </si>
  <si>
    <t>CO0677</t>
  </si>
  <si>
    <t>CO0678</t>
  </si>
  <si>
    <t>CO0679</t>
  </si>
  <si>
    <t>CO0680</t>
  </si>
  <si>
    <t>CO0681</t>
  </si>
  <si>
    <t>CO0682</t>
  </si>
  <si>
    <t>CO0683</t>
  </si>
  <si>
    <t>CO0684</t>
  </si>
  <si>
    <t>CO0685</t>
  </si>
  <si>
    <t>CO0686</t>
  </si>
  <si>
    <t>CO0687</t>
  </si>
  <si>
    <t>CO0688</t>
  </si>
  <si>
    <t>CO0689</t>
  </si>
  <si>
    <t>CO0690</t>
  </si>
  <si>
    <t>CO0691</t>
  </si>
  <si>
    <t>CO0692</t>
  </si>
  <si>
    <t>CO0693</t>
  </si>
  <si>
    <t>CO0694</t>
  </si>
  <si>
    <t>CO0695</t>
  </si>
  <si>
    <t>CO0696</t>
  </si>
  <si>
    <t>CO0697</t>
  </si>
  <si>
    <t>CO0698</t>
  </si>
  <si>
    <t>CO0699</t>
  </si>
  <si>
    <t>CO0700</t>
  </si>
  <si>
    <t>CO0701</t>
  </si>
  <si>
    <t>CO0702</t>
  </si>
  <si>
    <t>CO0703</t>
  </si>
  <si>
    <t>CO0704</t>
  </si>
  <si>
    <t>CO0705</t>
  </si>
  <si>
    <t>CO0706</t>
  </si>
  <si>
    <t>CO0707</t>
  </si>
  <si>
    <t>CO0708</t>
  </si>
  <si>
    <t>CO0709</t>
  </si>
  <si>
    <t>CO0710</t>
  </si>
  <si>
    <t>CO0711</t>
  </si>
  <si>
    <t>CO0712</t>
  </si>
  <si>
    <t>CO0713</t>
  </si>
  <si>
    <t>CO0714</t>
  </si>
  <si>
    <t>CO0715</t>
  </si>
  <si>
    <t>CO0716</t>
  </si>
  <si>
    <t>CO0717</t>
  </si>
  <si>
    <t>CO0718</t>
  </si>
  <si>
    <t>CO0719</t>
  </si>
  <si>
    <t>CO0720</t>
  </si>
  <si>
    <t>CO0721</t>
  </si>
  <si>
    <t>CO0722</t>
  </si>
  <si>
    <t>CO0723</t>
  </si>
  <si>
    <t>CO0724</t>
  </si>
  <si>
    <t>CO0725</t>
  </si>
  <si>
    <t>CO0726</t>
  </si>
  <si>
    <t>CO0727</t>
  </si>
  <si>
    <t>CO0728</t>
  </si>
  <si>
    <t>CO0729</t>
  </si>
  <si>
    <t>CO0730</t>
  </si>
  <si>
    <t>CO0731</t>
  </si>
  <si>
    <t>CO0732</t>
  </si>
  <si>
    <t>CO0733</t>
  </si>
  <si>
    <t>CO0734</t>
  </si>
  <si>
    <t>CO0735</t>
  </si>
  <si>
    <t>CO0736</t>
  </si>
  <si>
    <t>CO0737</t>
  </si>
  <si>
    <t>CO0738</t>
  </si>
  <si>
    <t>CO0739</t>
  </si>
  <si>
    <t>CO0740</t>
  </si>
  <si>
    <t>CO0741</t>
  </si>
  <si>
    <t>CO0742</t>
  </si>
  <si>
    <t>CO0743</t>
  </si>
  <si>
    <t>CO0744</t>
  </si>
  <si>
    <t>CO0745</t>
  </si>
  <si>
    <t>CO0746</t>
  </si>
  <si>
    <t>CO0747</t>
  </si>
  <si>
    <t>CO0748</t>
  </si>
  <si>
    <t>CO0749</t>
  </si>
  <si>
    <t>CO0750</t>
  </si>
  <si>
    <t>CO0751</t>
  </si>
  <si>
    <t>CO0752</t>
  </si>
  <si>
    <t>CO0753</t>
  </si>
  <si>
    <t>CO0754</t>
  </si>
  <si>
    <t>CO0755</t>
  </si>
  <si>
    <t>CO0756</t>
  </si>
  <si>
    <t>CO0757</t>
  </si>
  <si>
    <t>CO0758</t>
  </si>
  <si>
    <t>CO0759</t>
  </si>
  <si>
    <t>CO0760</t>
  </si>
  <si>
    <t>CO0761</t>
  </si>
  <si>
    <t>CO0762</t>
  </si>
  <si>
    <t>CO0763</t>
  </si>
  <si>
    <t>CO0764</t>
  </si>
  <si>
    <t>CO0765</t>
  </si>
  <si>
    <t>CO0766</t>
  </si>
  <si>
    <t>CO0767</t>
  </si>
  <si>
    <t>CO0768</t>
  </si>
  <si>
    <t>CO0769</t>
  </si>
  <si>
    <t>CO0770</t>
  </si>
  <si>
    <t>CO0771</t>
  </si>
  <si>
    <t>CO0772</t>
  </si>
  <si>
    <t>CO0773</t>
  </si>
  <si>
    <t>CO0774</t>
  </si>
  <si>
    <t>CO0775</t>
  </si>
  <si>
    <t>CO0776</t>
  </si>
  <si>
    <t>CO0777</t>
  </si>
  <si>
    <t>CO0778</t>
  </si>
  <si>
    <t>CO0779</t>
  </si>
  <si>
    <t>CO0780</t>
  </si>
  <si>
    <t>CO0781</t>
  </si>
  <si>
    <t>CO0782</t>
  </si>
  <si>
    <t>CO0783</t>
  </si>
  <si>
    <t>CO0784</t>
  </si>
  <si>
    <t>CO0785</t>
  </si>
  <si>
    <t>CO0786</t>
  </si>
  <si>
    <t>CO0787</t>
  </si>
  <si>
    <t>CO0788</t>
  </si>
  <si>
    <t>CO0789</t>
  </si>
  <si>
    <t>CO0790</t>
  </si>
  <si>
    <t>CO0791</t>
  </si>
  <si>
    <t>CO0792</t>
  </si>
  <si>
    <t>CO0793</t>
  </si>
  <si>
    <t>CO0794</t>
  </si>
  <si>
    <t>CO0795</t>
  </si>
  <si>
    <t>CO0796</t>
  </si>
  <si>
    <t>CO0797</t>
  </si>
  <si>
    <t>CO0798</t>
  </si>
  <si>
    <t>CO0799</t>
  </si>
  <si>
    <t>CO0800</t>
  </si>
  <si>
    <t>CO0801</t>
  </si>
  <si>
    <t>CO0802</t>
  </si>
  <si>
    <t>CO0803</t>
  </si>
  <si>
    <t>CO0804</t>
  </si>
  <si>
    <t>CO0805</t>
  </si>
  <si>
    <t>CO0806</t>
  </si>
  <si>
    <t>CO0807</t>
  </si>
  <si>
    <t>CO0808</t>
  </si>
  <si>
    <t>CO0809</t>
  </si>
  <si>
    <t>CO0810</t>
  </si>
  <si>
    <t>CO0811</t>
  </si>
  <si>
    <t>CO0812</t>
  </si>
  <si>
    <t>CO0813</t>
  </si>
  <si>
    <t>CO0814</t>
  </si>
  <si>
    <t>CO0815</t>
  </si>
  <si>
    <t>CO0816</t>
  </si>
  <si>
    <t>CO0817</t>
  </si>
  <si>
    <t>CO0818</t>
  </si>
  <si>
    <t>CO0819</t>
  </si>
  <si>
    <t>CO0820</t>
  </si>
  <si>
    <t>CO0821</t>
  </si>
  <si>
    <t>CO0822</t>
  </si>
  <si>
    <t>CO0823</t>
  </si>
  <si>
    <t>CO0824</t>
  </si>
  <si>
    <t>CO0825</t>
  </si>
  <si>
    <t>CO0826</t>
  </si>
  <si>
    <t>CO0827</t>
  </si>
  <si>
    <t>CO0828</t>
  </si>
  <si>
    <t>CO0829</t>
  </si>
  <si>
    <t>CO0830</t>
  </si>
  <si>
    <t>CO0831</t>
  </si>
  <si>
    <t>CO0832</t>
  </si>
  <si>
    <t>CO0833</t>
  </si>
  <si>
    <t>CO0834</t>
  </si>
  <si>
    <t>CO0835</t>
  </si>
  <si>
    <t>CO0836</t>
  </si>
  <si>
    <t>CO0837</t>
  </si>
  <si>
    <t>CO0838</t>
  </si>
  <si>
    <t>CO0839</t>
  </si>
  <si>
    <t>CO0840</t>
  </si>
  <si>
    <t>CO0841</t>
  </si>
  <si>
    <t>CO0842</t>
  </si>
  <si>
    <t>CO0843</t>
  </si>
  <si>
    <t>CO0844</t>
  </si>
  <si>
    <t>CO0845</t>
  </si>
  <si>
    <t>CO0846</t>
  </si>
  <si>
    <t>CO0847</t>
  </si>
  <si>
    <t>CO0848</t>
  </si>
  <si>
    <t>CO0849</t>
  </si>
  <si>
    <t>CO0850</t>
  </si>
  <si>
    <t>CO0851</t>
  </si>
  <si>
    <t>CO0852</t>
  </si>
  <si>
    <t>CO0853</t>
  </si>
  <si>
    <t>CO0854</t>
  </si>
  <si>
    <t>CO0855</t>
  </si>
  <si>
    <t>CO0856</t>
  </si>
  <si>
    <t>CO0857</t>
  </si>
  <si>
    <t>CO0858</t>
  </si>
  <si>
    <t>CO0859</t>
  </si>
  <si>
    <t>CO0860</t>
  </si>
  <si>
    <t>CO0861</t>
  </si>
  <si>
    <t>CO0862</t>
  </si>
  <si>
    <t>CO0863</t>
  </si>
  <si>
    <t>CO0864</t>
  </si>
  <si>
    <t>CO0865</t>
  </si>
  <si>
    <t>CO0866</t>
  </si>
  <si>
    <t>CO0867</t>
  </si>
  <si>
    <t>CO0868</t>
  </si>
  <si>
    <t>CO0869</t>
  </si>
  <si>
    <t>CO0870</t>
  </si>
  <si>
    <t>CO0871</t>
  </si>
  <si>
    <t>CO0872</t>
  </si>
  <si>
    <t>CO0873</t>
  </si>
  <si>
    <t>CO0874</t>
  </si>
  <si>
    <t>CO0875</t>
  </si>
  <si>
    <t>CO0876</t>
  </si>
  <si>
    <t>CO0877</t>
  </si>
  <si>
    <t>CO0878</t>
  </si>
  <si>
    <t>CO0879</t>
  </si>
  <si>
    <t>CO0880</t>
  </si>
  <si>
    <t>CO0881</t>
  </si>
  <si>
    <t>CO0882</t>
  </si>
  <si>
    <t>CO0883</t>
  </si>
  <si>
    <t>CO0884</t>
  </si>
  <si>
    <t>CO0885</t>
  </si>
  <si>
    <t>CO0886</t>
  </si>
  <si>
    <t>CO0887</t>
  </si>
  <si>
    <t>CO0888</t>
  </si>
  <si>
    <t>CO0889</t>
  </si>
  <si>
    <t>CO0890</t>
  </si>
  <si>
    <t>CO0891</t>
  </si>
  <si>
    <t>CO0892</t>
  </si>
  <si>
    <t>CO0893</t>
  </si>
  <si>
    <t>CO0894</t>
  </si>
  <si>
    <t>CO0895</t>
  </si>
  <si>
    <t>CO0896</t>
  </si>
  <si>
    <t>CO0897</t>
  </si>
  <si>
    <t>CO0898</t>
  </si>
  <si>
    <t>CO0899</t>
  </si>
  <si>
    <t>CO0900</t>
  </si>
  <si>
    <t>CO0901</t>
  </si>
  <si>
    <t>CO0902</t>
  </si>
  <si>
    <t>CO0903</t>
  </si>
  <si>
    <t>CO0904</t>
  </si>
  <si>
    <t>CO0905</t>
  </si>
  <si>
    <t>CO0906</t>
  </si>
  <si>
    <t>CO0907</t>
  </si>
  <si>
    <t>CO0908</t>
  </si>
  <si>
    <t>CO0909</t>
  </si>
  <si>
    <t>CO0910</t>
  </si>
  <si>
    <t>CO0911</t>
  </si>
  <si>
    <t>CO0912</t>
  </si>
  <si>
    <t>CO0913</t>
  </si>
  <si>
    <t>CO0914</t>
  </si>
  <si>
    <t>CO0915</t>
  </si>
  <si>
    <t>CO0916</t>
  </si>
  <si>
    <t>CO0917</t>
  </si>
  <si>
    <t>CO0918</t>
  </si>
  <si>
    <t>CO0919</t>
  </si>
  <si>
    <t>CO0920</t>
  </si>
  <si>
    <t>CO0921</t>
  </si>
  <si>
    <t>CO0922</t>
  </si>
  <si>
    <t>CO0923</t>
  </si>
  <si>
    <t>CO0924</t>
  </si>
  <si>
    <t>CO0925</t>
  </si>
  <si>
    <t>CO0926</t>
  </si>
  <si>
    <t>CO0927</t>
  </si>
  <si>
    <t>CO0928</t>
  </si>
  <si>
    <t>CO0929</t>
  </si>
  <si>
    <t>CO0930</t>
  </si>
  <si>
    <t>CO0931</t>
  </si>
  <si>
    <t>CO0932</t>
  </si>
  <si>
    <t>CO0933</t>
  </si>
  <si>
    <t>CO0934</t>
  </si>
  <si>
    <t>CO0935</t>
  </si>
  <si>
    <t>CO0936</t>
  </si>
  <si>
    <t>CO0937</t>
  </si>
  <si>
    <t>CO0938</t>
  </si>
  <si>
    <t>CO0939</t>
  </si>
  <si>
    <t>CO0940</t>
  </si>
  <si>
    <t>CO0941</t>
  </si>
  <si>
    <t>CO0942</t>
  </si>
  <si>
    <t>CO0943</t>
  </si>
  <si>
    <t>CO0944</t>
  </si>
  <si>
    <t>CO0945</t>
  </si>
  <si>
    <t>CO0946</t>
  </si>
  <si>
    <t>CO0947</t>
  </si>
  <si>
    <t>CO0948</t>
  </si>
  <si>
    <t>CO0949</t>
  </si>
  <si>
    <t>CO0950</t>
  </si>
  <si>
    <t>CO0951</t>
  </si>
  <si>
    <t>CO0952</t>
  </si>
  <si>
    <t>CO0953</t>
  </si>
  <si>
    <t>CO0954</t>
  </si>
  <si>
    <t>CO0955</t>
  </si>
  <si>
    <t>CO0956</t>
  </si>
  <si>
    <t>CO0957</t>
  </si>
  <si>
    <t>CO0958</t>
  </si>
  <si>
    <t>CO0959</t>
  </si>
  <si>
    <t>CO0960</t>
  </si>
  <si>
    <t>CO0961</t>
  </si>
  <si>
    <t>CO0962</t>
  </si>
  <si>
    <t>CO0963</t>
  </si>
  <si>
    <t>CO0964</t>
  </si>
  <si>
    <t>CO0965</t>
  </si>
  <si>
    <t>CO0966</t>
  </si>
  <si>
    <t>CO0967</t>
  </si>
  <si>
    <t>CO0968</t>
  </si>
  <si>
    <t>CO0969</t>
  </si>
  <si>
    <t>CO0970</t>
  </si>
  <si>
    <t>CO0971</t>
  </si>
  <si>
    <t>CO0972</t>
  </si>
  <si>
    <t>CO0973</t>
  </si>
  <si>
    <t>CO0974</t>
  </si>
  <si>
    <t>CO0975</t>
  </si>
  <si>
    <t>CO0976</t>
  </si>
  <si>
    <t>CO0977</t>
  </si>
  <si>
    <t>CO0978</t>
  </si>
  <si>
    <t>CO0979</t>
  </si>
  <si>
    <t>CO0980</t>
  </si>
  <si>
    <t>CO0981</t>
  </si>
  <si>
    <t>CO0982</t>
  </si>
  <si>
    <t>CO0983</t>
  </si>
  <si>
    <t>CO0984</t>
  </si>
  <si>
    <t>CO0985</t>
  </si>
  <si>
    <t>CO0986</t>
  </si>
  <si>
    <t>CO0987</t>
  </si>
  <si>
    <t>CO0988</t>
  </si>
  <si>
    <t>CO0989</t>
  </si>
  <si>
    <t>CO0990</t>
  </si>
  <si>
    <t>CO0991</t>
  </si>
  <si>
    <t>CO0992</t>
  </si>
  <si>
    <t>CO0993</t>
  </si>
  <si>
    <t>CO0994</t>
  </si>
  <si>
    <t>CO0995</t>
  </si>
  <si>
    <t>CO0996</t>
  </si>
  <si>
    <t>CO0997</t>
  </si>
  <si>
    <t>CO0998</t>
  </si>
  <si>
    <t>CO0999</t>
  </si>
  <si>
    <t>CO1000</t>
  </si>
  <si>
    <t>CO1001</t>
  </si>
  <si>
    <t>CO1002</t>
  </si>
  <si>
    <t>CO1003</t>
  </si>
  <si>
    <t>CO1004</t>
  </si>
  <si>
    <t>CO1005</t>
  </si>
  <si>
    <t>CO1006</t>
  </si>
  <si>
    <t>CO1007</t>
  </si>
  <si>
    <t>CO1008</t>
  </si>
  <si>
    <t>CO1009</t>
  </si>
  <si>
    <t>CO1010</t>
  </si>
  <si>
    <t>CO1011</t>
  </si>
  <si>
    <t>CO1012</t>
  </si>
  <si>
    <t>CO1013</t>
  </si>
  <si>
    <t>CO1014</t>
  </si>
  <si>
    <t>CO1015</t>
  </si>
  <si>
    <t>CO1016</t>
  </si>
  <si>
    <t>CO1017</t>
  </si>
  <si>
    <t>CO1018</t>
  </si>
  <si>
    <t>CO1019</t>
  </si>
  <si>
    <t>CO1020</t>
  </si>
  <si>
    <t>CO1021</t>
  </si>
  <si>
    <t>CO1022</t>
  </si>
  <si>
    <t>CO1023</t>
  </si>
  <si>
    <t>CO1024</t>
  </si>
  <si>
    <t>CO1025</t>
  </si>
  <si>
    <t>CO1026</t>
  </si>
  <si>
    <t>CO1027</t>
  </si>
  <si>
    <t>CO1028</t>
  </si>
  <si>
    <t>CO1029</t>
  </si>
  <si>
    <t>CO1030</t>
  </si>
  <si>
    <t>CO1031</t>
  </si>
  <si>
    <t>CO1032</t>
  </si>
  <si>
    <t>CO1033</t>
  </si>
  <si>
    <t>CO1034</t>
  </si>
  <si>
    <t>CO1035</t>
  </si>
  <si>
    <t>CO1036</t>
  </si>
  <si>
    <t>CO1037</t>
  </si>
  <si>
    <t>CO1038</t>
  </si>
  <si>
    <t>CO1039</t>
  </si>
  <si>
    <t>CO1040</t>
  </si>
  <si>
    <t>financieringsstroom</t>
  </si>
  <si>
    <t>tarief hoog / laag</t>
  </si>
  <si>
    <t/>
  </si>
  <si>
    <t>Forensische en beveiligde zorg - niet klinische of ambulante zorg</t>
  </si>
  <si>
    <t>Hoog</t>
  </si>
  <si>
    <t>Laag</t>
  </si>
  <si>
    <t>Tarief (actueel)</t>
  </si>
  <si>
    <t>Tarieven o.b.v. NZA herindicatie (20211015-Concept-tarievenlijst-herindexatie-OVA, status: nieuw (nog niet geldig))</t>
  </si>
  <si>
    <t>https://www.zorgprestatiemodel.nl/shared/content/uploads/2021/10/20211015-Concept-tarievenlijst-herindexatie-OVA.xlsx</t>
  </si>
  <si>
    <t>Consulten(#)</t>
  </si>
  <si>
    <t>Verdeling (%)</t>
  </si>
  <si>
    <t>Consulten (#)</t>
  </si>
  <si>
    <t>Werkbalanstool o.b.v. zorgprestatiemodel (ZPM)</t>
  </si>
  <si>
    <t>Kies de beroepscategorie</t>
  </si>
  <si>
    <t>Selecteer de setting</t>
  </si>
  <si>
    <t>Verkorte instructie</t>
  </si>
  <si>
    <t>2. Vul de consulten in 'Kolom F' in</t>
  </si>
  <si>
    <t>1. Selecteer de juiste instellingen hieronder  in 'Kolom C'</t>
  </si>
  <si>
    <t>3. Bekijk de verdeling van de tijd per week</t>
  </si>
  <si>
    <r>
      <rPr>
        <b/>
        <sz val="14"/>
        <color theme="1"/>
        <rFont val="Arial"/>
        <family val="2"/>
      </rPr>
      <t xml:space="preserve">► </t>
    </r>
    <r>
      <rPr>
        <b/>
        <u/>
        <sz val="14"/>
        <color theme="1"/>
        <rFont val="Arial"/>
        <family val="2"/>
      </rPr>
      <t>3. Bekijk de tijd per week</t>
    </r>
  </si>
  <si>
    <r>
      <rPr>
        <b/>
        <sz val="14"/>
        <color theme="1"/>
        <rFont val="Arial"/>
        <family val="2"/>
      </rPr>
      <t xml:space="preserve">► </t>
    </r>
    <r>
      <rPr>
        <b/>
        <u/>
        <sz val="14"/>
        <color theme="1"/>
        <rFont val="Arial"/>
        <family val="2"/>
      </rPr>
      <t>2. Vul het aantal consulten in</t>
    </r>
  </si>
  <si>
    <r>
      <rPr>
        <b/>
        <sz val="14"/>
        <color theme="1"/>
        <rFont val="Arial"/>
        <family val="2"/>
      </rPr>
      <t xml:space="preserve">► </t>
    </r>
    <r>
      <rPr>
        <b/>
        <u/>
        <sz val="14"/>
        <color theme="1"/>
        <rFont val="Arial"/>
        <family val="2"/>
      </rPr>
      <t>1. Selecteer de juiste instellingen</t>
    </r>
  </si>
  <si>
    <t>Vul het aantal beschikbare uren in (direct + indirect)</t>
  </si>
  <si>
    <t>Groepen (duur)</t>
  </si>
  <si>
    <t>Begindatum</t>
  </si>
  <si>
    <t>Einddatum</t>
  </si>
  <si>
    <t>Prestatiecode</t>
  </si>
  <si>
    <t>Groepsgrootte</t>
  </si>
  <si>
    <t>Financieringsstroom</t>
  </si>
  <si>
    <t>Tarief (€)</t>
  </si>
  <si>
    <t>01-01-2022</t>
  </si>
  <si>
    <t>GC0001</t>
  </si>
  <si>
    <t>2 personen</t>
  </si>
  <si>
    <t>GGZ / FZ</t>
  </si>
  <si>
    <t>GC0002</t>
  </si>
  <si>
    <t>GC0003</t>
  </si>
  <si>
    <t>GC0004</t>
  </si>
  <si>
    <t>GC0005</t>
  </si>
  <si>
    <t>GC0006</t>
  </si>
  <si>
    <t>GC0007</t>
  </si>
  <si>
    <t>GC0008</t>
  </si>
  <si>
    <t>GC0009</t>
  </si>
  <si>
    <t>3 personen</t>
  </si>
  <si>
    <t>GC0010</t>
  </si>
  <si>
    <t>GC0011</t>
  </si>
  <si>
    <t>GC0012</t>
  </si>
  <si>
    <t>GC0013</t>
  </si>
  <si>
    <t>GC0014</t>
  </si>
  <si>
    <t>GC0015</t>
  </si>
  <si>
    <t>GC0016</t>
  </si>
  <si>
    <t>GC0017</t>
  </si>
  <si>
    <t>4 personen</t>
  </si>
  <si>
    <t>GC0018</t>
  </si>
  <si>
    <t>GC0019</t>
  </si>
  <si>
    <t>GC0020</t>
  </si>
  <si>
    <t>GC0021</t>
  </si>
  <si>
    <t>GC0022</t>
  </si>
  <si>
    <t>GC0023</t>
  </si>
  <si>
    <t>GC0024</t>
  </si>
  <si>
    <t>GC0025</t>
  </si>
  <si>
    <t>5 personen</t>
  </si>
  <si>
    <t>GC0026</t>
  </si>
  <si>
    <t>GC0027</t>
  </si>
  <si>
    <t>GC0028</t>
  </si>
  <si>
    <t>GC0029</t>
  </si>
  <si>
    <t>GC0030</t>
  </si>
  <si>
    <t>GC0031</t>
  </si>
  <si>
    <t>GC0032</t>
  </si>
  <si>
    <t>GC0033</t>
  </si>
  <si>
    <t>6 personen</t>
  </si>
  <si>
    <t>GC0034</t>
  </si>
  <si>
    <t>GC0035</t>
  </si>
  <si>
    <t>GC0036</t>
  </si>
  <si>
    <t>GC0037</t>
  </si>
  <si>
    <t>GC0038</t>
  </si>
  <si>
    <t>GC0039</t>
  </si>
  <si>
    <t>GC0040</t>
  </si>
  <si>
    <t>GC0041</t>
  </si>
  <si>
    <t>7 personen</t>
  </si>
  <si>
    <t>GC0042</t>
  </si>
  <si>
    <t>GC0043</t>
  </si>
  <si>
    <t>GC0044</t>
  </si>
  <si>
    <t>GC0045</t>
  </si>
  <si>
    <t>GC0046</t>
  </si>
  <si>
    <t>GC0047</t>
  </si>
  <si>
    <t>GC0048</t>
  </si>
  <si>
    <t>GC0049</t>
  </si>
  <si>
    <t>8 personen</t>
  </si>
  <si>
    <t>GC0050</t>
  </si>
  <si>
    <t>GC0051</t>
  </si>
  <si>
    <t>GC0052</t>
  </si>
  <si>
    <t>GC0053</t>
  </si>
  <si>
    <t>GC0054</t>
  </si>
  <si>
    <t>GC0055</t>
  </si>
  <si>
    <t>GC0056</t>
  </si>
  <si>
    <t>GC0057</t>
  </si>
  <si>
    <t>9 personen</t>
  </si>
  <si>
    <t>GC0058</t>
  </si>
  <si>
    <t>GC0059</t>
  </si>
  <si>
    <t>GC0060</t>
  </si>
  <si>
    <t>GC0061</t>
  </si>
  <si>
    <t>GC0062</t>
  </si>
  <si>
    <t>GC0063</t>
  </si>
  <si>
    <t>GC0064</t>
  </si>
  <si>
    <t>GC0065</t>
  </si>
  <si>
    <t>vanaf 10 personen</t>
  </si>
  <si>
    <t>GC0066</t>
  </si>
  <si>
    <t>GC0067</t>
  </si>
  <si>
    <t>GC0068</t>
  </si>
  <si>
    <t>GC0069</t>
  </si>
  <si>
    <t>GC0070</t>
  </si>
  <si>
    <t>GC0071</t>
  </si>
  <si>
    <t>GC0072</t>
  </si>
  <si>
    <t>Groepsconsulten</t>
  </si>
  <si>
    <t>extra indiv. behandelconsulten mogelijk</t>
  </si>
  <si>
    <t>0 - 30 minuten</t>
  </si>
  <si>
    <t>30 - 60 minuten</t>
  </si>
  <si>
    <t>60 - 90 minuten</t>
  </si>
  <si>
    <t>Blok_duur</t>
  </si>
  <si>
    <t>Tarief*</t>
  </si>
  <si>
    <t>* Let op! In het geval dat vaktherapie wordt gegeven in groepen van zowel</t>
  </si>
  <si>
    <t>opgenomen als ambulante patiënten, dan tellen opgenomen patiënten mee</t>
  </si>
  <si>
    <t>voor de groepsgrootte, ook al kan vaktherapie voor opgenomen patiënten</t>
  </si>
  <si>
    <t>niet los worden gedeclareerd. De tool houdt hier geen rekening mee en gaat</t>
  </si>
  <si>
    <t xml:space="preserve">ervan uit dat voor alle deelnemers gedeclareerd kan worden waardoor het </t>
  </si>
  <si>
    <t>totaal tarief in de tool in dit geval hoger uit kan vallen.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</si>
</sst>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#,##0.0"/>
    <numFmt numFmtId="167" formatCode="&quot;€&quot;\ #,##0.00"/>
    <numFmt numFmtId="168" formatCode="[$-413]dd\-mm\-yyyy;@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sz val="8"/>
      <color theme="1"/>
      <name val="Verdana"/>
      <family val="2"/>
    </font>
    <font>
      <sz val="11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10"/>
      <color theme="0"/>
      <name val="Verdana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name val="Arial"/>
    </font>
    <font>
      <b/>
      <sz val="10"/>
      <name val="Arial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C5EA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997D7"/>
        <bgColor indexed="64"/>
      </patternFill>
    </fill>
    <fill>
      <patternFill patternType="solid">
        <fgColor rgb="FFFFD400"/>
        <bgColor indexed="64"/>
      </patternFill>
    </fill>
    <fill>
      <patternFill patternType="solid">
        <fgColor rgb="FFF69D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8" fillId="0" borderId="0"/>
  </cellStyleXfs>
  <cellXfs count="85">
    <xf numFmtId="0" fontId="0" fillId="0" borderId="0" xfId="0"/>
    <xf numFmtId="0" fontId="5" fillId="2" borderId="1" xfId="2" applyFont="1" applyFill="1" applyBorder="1" applyAlignment="1">
      <alignment horizontal="left"/>
    </xf>
    <xf numFmtId="0" fontId="5" fillId="2" borderId="2" xfId="2" applyFont="1" applyFill="1" applyBorder="1" applyAlignment="1">
      <alignment horizontal="left"/>
    </xf>
    <xf numFmtId="0" fontId="4" fillId="0" borderId="0" xfId="2"/>
    <xf numFmtId="0" fontId="6" fillId="0" borderId="1" xfId="2" applyFont="1" applyBorder="1" applyAlignment="1">
      <alignment horizontal="left"/>
    </xf>
    <xf numFmtId="164" fontId="6" fillId="3" borderId="1" xfId="3" applyNumberFormat="1" applyFont="1" applyFill="1" applyBorder="1"/>
    <xf numFmtId="44" fontId="6" fillId="3" borderId="1" xfId="4" applyFont="1" applyFill="1" applyBorder="1"/>
    <xf numFmtId="44" fontId="4" fillId="0" borderId="0" xfId="2" applyNumberFormat="1"/>
    <xf numFmtId="0" fontId="2" fillId="0" borderId="0" xfId="0" applyFont="1"/>
    <xf numFmtId="0" fontId="0" fillId="0" borderId="0" xfId="0" applyAlignment="1">
      <alignment horizontal="center"/>
    </xf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3" fontId="0" fillId="4" borderId="3" xfId="0" applyNumberFormat="1" applyFill="1" applyBorder="1" applyAlignment="1">
      <alignment horizontal="center"/>
    </xf>
    <xf numFmtId="3" fontId="0" fillId="4" borderId="7" xfId="0" applyNumberFormat="1" applyFill="1" applyBorder="1" applyAlignment="1">
      <alignment horizontal="center"/>
    </xf>
    <xf numFmtId="3" fontId="0" fillId="4" borderId="4" xfId="0" applyNumberFormat="1" applyFill="1" applyBorder="1" applyAlignment="1">
      <alignment horizontal="center"/>
    </xf>
    <xf numFmtId="3" fontId="0" fillId="4" borderId="8" xfId="0" applyNumberFormat="1" applyFill="1" applyBorder="1" applyAlignment="1">
      <alignment horizontal="center"/>
    </xf>
    <xf numFmtId="3" fontId="0" fillId="4" borderId="5" xfId="0" applyNumberFormat="1" applyFill="1" applyBorder="1" applyAlignment="1">
      <alignment horizontal="center"/>
    </xf>
    <xf numFmtId="3" fontId="0" fillId="4" borderId="9" xfId="0" applyNumberFormat="1" applyFill="1" applyBorder="1" applyAlignment="1">
      <alignment horizontal="center"/>
    </xf>
    <xf numFmtId="0" fontId="0" fillId="5" borderId="0" xfId="0" applyFill="1"/>
    <xf numFmtId="0" fontId="3" fillId="5" borderId="0" xfId="0" applyFont="1" applyFill="1"/>
    <xf numFmtId="0" fontId="0" fillId="5" borderId="0" xfId="0" applyFill="1" applyAlignment="1">
      <alignment horizontal="center"/>
    </xf>
    <xf numFmtId="3" fontId="0" fillId="5" borderId="0" xfId="0" applyNumberFormat="1" applyFill="1"/>
    <xf numFmtId="3" fontId="3" fillId="5" borderId="0" xfId="0" applyNumberFormat="1" applyFont="1" applyFill="1"/>
    <xf numFmtId="3" fontId="7" fillId="5" borderId="0" xfId="0" applyNumberFormat="1" applyFont="1" applyFill="1"/>
    <xf numFmtId="9" fontId="0" fillId="4" borderId="7" xfId="1" applyFont="1" applyFill="1" applyBorder="1" applyAlignment="1">
      <alignment horizontal="center"/>
    </xf>
    <xf numFmtId="9" fontId="0" fillId="4" borderId="8" xfId="1" applyFont="1" applyFill="1" applyBorder="1" applyAlignment="1">
      <alignment horizontal="center"/>
    </xf>
    <xf numFmtId="9" fontId="0" fillId="4" borderId="9" xfId="1" applyFont="1" applyFill="1" applyBorder="1" applyAlignment="1">
      <alignment horizontal="center"/>
    </xf>
    <xf numFmtId="9" fontId="8" fillId="5" borderId="0" xfId="1" applyFont="1" applyFill="1" applyAlignment="1">
      <alignment horizontal="center"/>
    </xf>
    <xf numFmtId="0" fontId="0" fillId="5" borderId="0" xfId="0" applyFill="1" applyBorder="1"/>
    <xf numFmtId="0" fontId="9" fillId="5" borderId="0" xfId="0" applyFont="1" applyFill="1" applyAlignment="1">
      <alignment horizontal="center" vertical="center"/>
    </xf>
    <xf numFmtId="0" fontId="7" fillId="5" borderId="0" xfId="0" applyFont="1" applyFill="1"/>
    <xf numFmtId="3" fontId="0" fillId="5" borderId="1" xfId="0" applyNumberFormat="1" applyFill="1" applyBorder="1" applyAlignment="1">
      <alignment horizontal="center"/>
    </xf>
    <xf numFmtId="167" fontId="0" fillId="4" borderId="3" xfId="0" applyNumberFormat="1" applyFill="1" applyBorder="1" applyAlignment="1">
      <alignment horizontal="right"/>
    </xf>
    <xf numFmtId="167" fontId="0" fillId="4" borderId="4" xfId="0" applyNumberFormat="1" applyFill="1" applyBorder="1" applyAlignment="1">
      <alignment horizontal="right"/>
    </xf>
    <xf numFmtId="167" fontId="0" fillId="4" borderId="5" xfId="0" applyNumberFormat="1" applyFill="1" applyBorder="1" applyAlignment="1">
      <alignment horizontal="right"/>
    </xf>
    <xf numFmtId="167" fontId="0" fillId="4" borderId="3" xfId="0" applyNumberFormat="1" applyFill="1" applyBorder="1" applyAlignment="1"/>
    <xf numFmtId="167" fontId="0" fillId="4" borderId="4" xfId="0" applyNumberFormat="1" applyFill="1" applyBorder="1" applyAlignment="1"/>
    <xf numFmtId="167" fontId="0" fillId="4" borderId="5" xfId="0" applyNumberFormat="1" applyFill="1" applyBorder="1" applyAlignment="1"/>
    <xf numFmtId="167" fontId="0" fillId="5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top"/>
    </xf>
    <xf numFmtId="0" fontId="5" fillId="6" borderId="1" xfId="2" applyFont="1" applyFill="1" applyBorder="1" applyAlignment="1">
      <alignment horizontal="left"/>
    </xf>
    <xf numFmtId="0" fontId="5" fillId="6" borderId="1" xfId="2" applyFont="1" applyFill="1" applyBorder="1" applyAlignment="1">
      <alignment horizontal="center"/>
    </xf>
    <xf numFmtId="0" fontId="5" fillId="6" borderId="6" xfId="2" applyFont="1" applyFill="1" applyBorder="1" applyAlignment="1">
      <alignment horizontal="center"/>
    </xf>
    <xf numFmtId="0" fontId="0" fillId="5" borderId="0" xfId="0" applyFill="1" applyAlignment="1">
      <alignment vertical="center"/>
    </xf>
    <xf numFmtId="0" fontId="2" fillId="5" borderId="1" xfId="0" applyFont="1" applyFill="1" applyBorder="1" applyAlignment="1">
      <alignment horizontal="center"/>
    </xf>
    <xf numFmtId="0" fontId="11" fillId="5" borderId="0" xfId="0" applyFont="1" applyFill="1" applyAlignment="1">
      <alignment vertical="center"/>
    </xf>
    <xf numFmtId="0" fontId="13" fillId="5" borderId="0" xfId="0" applyFont="1" applyFill="1"/>
    <xf numFmtId="0" fontId="13" fillId="5" borderId="0" xfId="0" applyFont="1" applyFill="1" applyAlignment="1">
      <alignment wrapText="1"/>
    </xf>
    <xf numFmtId="0" fontId="0" fillId="7" borderId="3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7" borderId="1" xfId="0" applyFont="1" applyFill="1" applyBorder="1"/>
    <xf numFmtId="0" fontId="0" fillId="7" borderId="1" xfId="0" applyFont="1" applyFill="1" applyBorder="1" applyAlignment="1">
      <alignment horizontal="left"/>
    </xf>
    <xf numFmtId="0" fontId="14" fillId="5" borderId="0" xfId="0" applyFont="1" applyFill="1" applyAlignment="1">
      <alignment vertical="center" wrapText="1"/>
    </xf>
    <xf numFmtId="0" fontId="15" fillId="6" borderId="1" xfId="2" applyFont="1" applyFill="1" applyBorder="1" applyAlignment="1">
      <alignment horizontal="left"/>
    </xf>
    <xf numFmtId="0" fontId="15" fillId="6" borderId="11" xfId="2" applyFont="1" applyFill="1" applyBorder="1" applyAlignment="1">
      <alignment vertical="center" wrapText="1"/>
    </xf>
    <xf numFmtId="3" fontId="16" fillId="8" borderId="1" xfId="0" applyNumberFormat="1" applyFont="1" applyFill="1" applyBorder="1" applyAlignment="1">
      <alignment horizontal="center"/>
    </xf>
    <xf numFmtId="3" fontId="16" fillId="8" borderId="0" xfId="0" applyNumberFormat="1" applyFont="1" applyFill="1"/>
    <xf numFmtId="0" fontId="17" fillId="8" borderId="0" xfId="0" applyFont="1" applyFill="1"/>
    <xf numFmtId="165" fontId="17" fillId="8" borderId="0" xfId="0" applyNumberFormat="1" applyFont="1" applyFill="1"/>
    <xf numFmtId="3" fontId="16" fillId="8" borderId="10" xfId="0" applyNumberFormat="1" applyFont="1" applyFill="1" applyBorder="1"/>
    <xf numFmtId="0" fontId="17" fillId="8" borderId="10" xfId="0" applyFont="1" applyFill="1" applyBorder="1"/>
    <xf numFmtId="165" fontId="17" fillId="8" borderId="10" xfId="0" applyNumberFormat="1" applyFont="1" applyFill="1" applyBorder="1"/>
    <xf numFmtId="166" fontId="16" fillId="8" borderId="0" xfId="0" applyNumberFormat="1" applyFont="1" applyFill="1"/>
    <xf numFmtId="3" fontId="13" fillId="5" borderId="3" xfId="0" applyNumberFormat="1" applyFont="1" applyFill="1" applyBorder="1" applyAlignment="1">
      <alignment horizontal="center"/>
    </xf>
    <xf numFmtId="3" fontId="13" fillId="5" borderId="5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3" fontId="0" fillId="5" borderId="0" xfId="0" applyNumberFormat="1" applyFill="1" applyBorder="1" applyAlignment="1">
      <alignment horizontal="center"/>
    </xf>
    <xf numFmtId="167" fontId="0" fillId="5" borderId="0" xfId="0" applyNumberFormat="1" applyFill="1" applyBorder="1" applyAlignment="1">
      <alignment horizontal="right"/>
    </xf>
    <xf numFmtId="0" fontId="19" fillId="0" borderId="0" xfId="5" applyFont="1"/>
    <xf numFmtId="0" fontId="18" fillId="0" borderId="0" xfId="5"/>
    <xf numFmtId="168" fontId="18" fillId="0" borderId="0" xfId="5" applyNumberFormat="1"/>
    <xf numFmtId="4" fontId="18" fillId="0" borderId="0" xfId="5" applyNumberFormat="1"/>
    <xf numFmtId="3" fontId="13" fillId="5" borderId="4" xfId="0" applyNumberFormat="1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6" fillId="3" borderId="1" xfId="2" applyFont="1" applyFill="1" applyBorder="1" applyAlignment="1">
      <alignment horizontal="left"/>
    </xf>
    <xf numFmtId="1" fontId="6" fillId="3" borderId="1" xfId="2" applyNumberFormat="1" applyFont="1" applyFill="1" applyBorder="1" applyAlignment="1">
      <alignment horizontal="left"/>
    </xf>
    <xf numFmtId="0" fontId="20" fillId="5" borderId="0" xfId="0" applyFont="1" applyFill="1"/>
    <xf numFmtId="0" fontId="8" fillId="5" borderId="0" xfId="0" applyFont="1" applyFill="1"/>
    <xf numFmtId="0" fontId="14" fillId="5" borderId="0" xfId="0" applyFont="1" applyFill="1" applyBorder="1" applyAlignment="1">
      <alignment horizontal="left" vertical="center"/>
    </xf>
    <xf numFmtId="0" fontId="12" fillId="5" borderId="0" xfId="0" applyFont="1" applyFill="1" applyAlignment="1">
      <alignment vertical="center"/>
    </xf>
    <xf numFmtId="0" fontId="14" fillId="5" borderId="10" xfId="0" applyFont="1" applyFill="1" applyBorder="1" applyAlignment="1">
      <alignment horizontal="left" vertical="center"/>
    </xf>
    <xf numFmtId="0" fontId="0" fillId="5" borderId="0" xfId="0" applyFill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</cellXfs>
  <cellStyles count="6">
    <cellStyle name="Komma 2" xfId="3" xr:uid="{D8C1C495-1D37-4783-A486-DD1D3549DD3D}"/>
    <cellStyle name="Procent" xfId="1" builtinId="5"/>
    <cellStyle name="Standaard" xfId="0" builtinId="0"/>
    <cellStyle name="Standaard 2" xfId="2" xr:uid="{B59FEF6A-2B6B-4AD7-8243-894594140D9F}"/>
    <cellStyle name="Standaard 3" xfId="5" xr:uid="{539B09A8-4AA0-4635-B47A-1273B52EDAC3}"/>
    <cellStyle name="Valuta 2" xfId="4" xr:uid="{5EBEA1C3-A93D-4EC1-A111-9B6B04F3DE82}"/>
  </cellStyles>
  <dxfs count="0"/>
  <tableStyles count="0" defaultTableStyle="TableStyleMedium2" defaultPivotStyle="PivotStyleLight16"/>
  <colors>
    <mruColors>
      <color rgb="FFC65EA9"/>
      <color rgb="FFFFD400"/>
      <color rgb="FFFF8D00"/>
      <color rgb="FF2997D7"/>
      <color rgb="FF00A91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8C94A-CFF7-C54B-B730-3BBFACD9DE8B}">
  <sheetPr>
    <pageSetUpPr fitToPage="1"/>
  </sheetPr>
  <dimension ref="A1:S67"/>
  <sheetViews>
    <sheetView tabSelected="1" topLeftCell="A13" zoomScaleNormal="100" workbookViewId="0">
      <selection activeCell="O34" sqref="O34"/>
    </sheetView>
  </sheetViews>
  <sheetFormatPr defaultColWidth="0" defaultRowHeight="14.1" customHeight="1" zeroHeight="1" x14ac:dyDescent="0.2"/>
  <cols>
    <col min="1" max="2" width="2.625" customWidth="1"/>
    <col min="3" max="3" width="54.875" customWidth="1"/>
    <col min="4" max="4" width="11.125" customWidth="1"/>
    <col min="5" max="5" width="16.625" bestFit="1" customWidth="1"/>
    <col min="6" max="6" width="12.375" customWidth="1"/>
    <col min="7" max="7" width="12.375" style="9" customWidth="1"/>
    <col min="8" max="8" width="2.625" style="9" customWidth="1"/>
    <col min="9" max="10" width="9.125" customWidth="1"/>
    <col min="11" max="11" width="2.625" customWidth="1"/>
    <col min="12" max="12" width="11" customWidth="1"/>
    <col min="13" max="13" width="10.375" customWidth="1"/>
    <col min="14" max="14" width="2.625" customWidth="1"/>
    <col min="15" max="16" width="12.5" customWidth="1"/>
    <col min="17" max="17" width="2.625" customWidth="1"/>
    <col min="18" max="16384" width="9" hidden="1"/>
  </cols>
  <sheetData>
    <row r="1" spans="1:19" ht="14.25" x14ac:dyDescent="0.2">
      <c r="A1" s="19"/>
      <c r="B1" s="19"/>
      <c r="C1" s="19"/>
      <c r="D1" s="19"/>
      <c r="E1" s="19"/>
      <c r="F1" s="19"/>
      <c r="G1" s="21"/>
      <c r="H1" s="21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4.1" customHeight="1" x14ac:dyDescent="0.2">
      <c r="A2" s="19"/>
      <c r="B2" s="19"/>
      <c r="C2" s="81" t="s">
        <v>1100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19"/>
      <c r="R2" s="19"/>
      <c r="S2" s="19"/>
    </row>
    <row r="3" spans="1:19" ht="14.1" customHeight="1" x14ac:dyDescent="0.2">
      <c r="A3" s="19"/>
      <c r="B3" s="19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19"/>
      <c r="R3" s="19"/>
      <c r="S3" s="19"/>
    </row>
    <row r="4" spans="1:19" ht="20.25" x14ac:dyDescent="0.2">
      <c r="A4" s="19"/>
      <c r="B4" s="19"/>
      <c r="D4" s="30"/>
      <c r="E4" s="30"/>
      <c r="F4" s="30"/>
      <c r="G4" s="30"/>
      <c r="H4" s="30"/>
      <c r="I4" s="30"/>
      <c r="J4" s="30"/>
      <c r="K4" s="30"/>
      <c r="L4" s="30"/>
      <c r="M4" s="30"/>
      <c r="N4" s="19"/>
      <c r="O4" s="19"/>
      <c r="P4" s="19"/>
      <c r="Q4" s="19"/>
      <c r="R4" s="19"/>
      <c r="S4" s="19"/>
    </row>
    <row r="5" spans="1:19" ht="39" customHeight="1" x14ac:dyDescent="0.2">
      <c r="A5" s="19"/>
      <c r="B5" s="19"/>
      <c r="C5" s="19"/>
      <c r="D5" s="44"/>
      <c r="E5" s="82" t="s">
        <v>1108</v>
      </c>
      <c r="F5" s="82"/>
      <c r="G5" s="82"/>
      <c r="H5" s="44"/>
      <c r="I5" s="83" t="s">
        <v>38</v>
      </c>
      <c r="J5" s="83"/>
      <c r="K5" s="44"/>
      <c r="L5" s="83" t="s">
        <v>37</v>
      </c>
      <c r="M5" s="83"/>
      <c r="N5" s="44"/>
      <c r="O5" s="84" t="s">
        <v>42</v>
      </c>
      <c r="P5" s="84"/>
      <c r="Q5" s="19"/>
      <c r="R5" s="19"/>
      <c r="S5" s="19"/>
    </row>
    <row r="6" spans="1:19" ht="21.95" customHeight="1" x14ac:dyDescent="0.2">
      <c r="A6" s="19"/>
      <c r="B6" s="19"/>
      <c r="C6" s="46" t="s">
        <v>1103</v>
      </c>
      <c r="D6" s="19"/>
      <c r="E6" s="41" t="s">
        <v>33</v>
      </c>
      <c r="F6" s="42" t="s">
        <v>1097</v>
      </c>
      <c r="G6" s="43" t="s">
        <v>1098</v>
      </c>
      <c r="H6" s="19"/>
      <c r="I6" s="42" t="s">
        <v>34</v>
      </c>
      <c r="J6" s="43" t="s">
        <v>35</v>
      </c>
      <c r="K6" s="20"/>
      <c r="L6" s="42" t="s">
        <v>34</v>
      </c>
      <c r="M6" s="43" t="s">
        <v>35</v>
      </c>
      <c r="N6" s="19"/>
      <c r="O6" s="43" t="s">
        <v>6</v>
      </c>
      <c r="P6" s="43" t="s">
        <v>43</v>
      </c>
      <c r="Q6" s="19"/>
      <c r="R6" s="19"/>
      <c r="S6" s="19"/>
    </row>
    <row r="7" spans="1:19" ht="15" x14ac:dyDescent="0.2">
      <c r="A7" s="19"/>
      <c r="B7" s="19"/>
      <c r="C7" s="47" t="s">
        <v>1105</v>
      </c>
      <c r="D7" s="19"/>
      <c r="E7" s="10" t="s">
        <v>25</v>
      </c>
      <c r="F7" s="49"/>
      <c r="G7" s="25">
        <f t="shared" ref="G7:G14" si="0">IFERROR(F7/SUM(F$7:F$14),"-")</f>
        <v>0</v>
      </c>
      <c r="H7" s="19"/>
      <c r="I7" s="13">
        <f>SUMIFS(Consult!H:H,Consult!$E:$E,$C$19,Consult!$D:$D,$C$22,Consult!$C:$C,$B18,Consult!$B:$B,"Behandeling")</f>
        <v>8.4244415052201802</v>
      </c>
      <c r="J7" s="14">
        <f>SUMIFS(Consult!I:I,Consult!$E:$E,$C$19,Consult!$D:$D,$C$22,Consult!$C:$C,$B18,Consult!$B:$B,"Behandeling")</f>
        <v>10.0666770308303</v>
      </c>
      <c r="K7" s="23" t="str">
        <f>IF(F7&gt;0,F7*(I7+J7),"")</f>
        <v/>
      </c>
      <c r="L7" s="13">
        <f t="shared" ref="L7:M14" si="1">I7*$F7</f>
        <v>0</v>
      </c>
      <c r="M7" s="14">
        <f t="shared" si="1"/>
        <v>0</v>
      </c>
      <c r="N7" s="19"/>
      <c r="O7" s="33">
        <f>AVERAGEIFS(Consult!$K:$K,Consult!$E:$E,$C$19,Consult!$D:$D,$C$22,Consult!$C:$C,$B18,Consult!$B:$B,"Behandeling")</f>
        <v>37.78</v>
      </c>
      <c r="P7" s="36">
        <f>F7*O7</f>
        <v>0</v>
      </c>
      <c r="Q7" s="19"/>
      <c r="R7" s="19"/>
      <c r="S7" s="19"/>
    </row>
    <row r="8" spans="1:19" ht="15" x14ac:dyDescent="0.2">
      <c r="A8" s="19"/>
      <c r="B8" s="19"/>
      <c r="C8" s="47" t="s">
        <v>1104</v>
      </c>
      <c r="D8" s="19"/>
      <c r="E8" s="11" t="s">
        <v>26</v>
      </c>
      <c r="F8" s="50">
        <v>5</v>
      </c>
      <c r="G8" s="26">
        <f t="shared" si="0"/>
        <v>0.3125</v>
      </c>
      <c r="H8" s="19"/>
      <c r="I8" s="15">
        <f>SUMIFS(Consult!H:H,Consult!$E:$E,$C$19,Consult!$D:$D,$C$22,Consult!$C:$C,$B19,Consult!$B:$B,"Behandeling")</f>
        <v>17.001704804175802</v>
      </c>
      <c r="J8" s="16">
        <f>SUMIFS(Consult!I:I,Consult!$E:$E,$C$19,Consult!$D:$D,$C$22,Consult!$C:$C,$B19,Consult!$B:$B,"Behandeling")</f>
        <v>15.424579407293001</v>
      </c>
      <c r="K8" s="23">
        <f t="shared" ref="K8:K14" si="2">IF(F8&gt;0,F8*(I8+J8),"")</f>
        <v>162.13142105734403</v>
      </c>
      <c r="L8" s="15">
        <f t="shared" si="1"/>
        <v>85.008524020879008</v>
      </c>
      <c r="M8" s="16">
        <f t="shared" si="1"/>
        <v>77.122897036465005</v>
      </c>
      <c r="N8" s="19"/>
      <c r="O8" s="34">
        <f>AVERAGEIFS(Consult!$K:$K,Consult!$E:$E,$C$19,Consult!$D:$D,$C$22,Consult!$C:$C,$B19,Consult!$B:$B,"Behandeling")</f>
        <v>66.260000000000005</v>
      </c>
      <c r="P8" s="37">
        <f t="shared" ref="P8:P14" si="3">F8*O8</f>
        <v>331.3</v>
      </c>
      <c r="Q8" s="19"/>
      <c r="R8" s="19"/>
      <c r="S8" s="19"/>
    </row>
    <row r="9" spans="1:19" ht="15" x14ac:dyDescent="0.2">
      <c r="A9" s="19"/>
      <c r="B9" s="19"/>
      <c r="C9" s="48" t="s">
        <v>1106</v>
      </c>
      <c r="D9" s="19"/>
      <c r="E9" s="11" t="s">
        <v>27</v>
      </c>
      <c r="F9" s="50"/>
      <c r="G9" s="26">
        <f t="shared" si="0"/>
        <v>0</v>
      </c>
      <c r="H9" s="19"/>
      <c r="I9" s="15">
        <f>SUMIFS(Consult!H:H,Consult!$E:$E,$C$19,Consult!$D:$D,$C$22,Consult!$C:$C,$B20,Consult!$B:$B,"Behandeling")</f>
        <v>31.522159720798399</v>
      </c>
      <c r="J9" s="16">
        <f>SUMIFS(Consult!I:I,Consult!$E:$E,$C$19,Consult!$D:$D,$C$22,Consult!$C:$C,$B20,Consult!$B:$B,"Behandeling")</f>
        <v>24.697033676181899</v>
      </c>
      <c r="K9" s="23" t="str">
        <f t="shared" si="2"/>
        <v/>
      </c>
      <c r="L9" s="15">
        <f t="shared" si="1"/>
        <v>0</v>
      </c>
      <c r="M9" s="16">
        <f t="shared" si="1"/>
        <v>0</v>
      </c>
      <c r="N9" s="19"/>
      <c r="O9" s="34">
        <f>AVERAGEIFS(Consult!$K:$K,Consult!$E:$E,$C$19,Consult!$D:$D,$C$22,Consult!$C:$C,$B20,Consult!$B:$B,"Behandeling")</f>
        <v>114.87</v>
      </c>
      <c r="P9" s="37">
        <f t="shared" si="3"/>
        <v>0</v>
      </c>
      <c r="Q9" s="19"/>
      <c r="R9" s="19"/>
      <c r="S9" s="19"/>
    </row>
    <row r="10" spans="1:19" ht="15" x14ac:dyDescent="0.2">
      <c r="A10" s="19"/>
      <c r="B10" s="19"/>
      <c r="C10" s="48"/>
      <c r="D10" s="19"/>
      <c r="E10" s="11" t="s">
        <v>28</v>
      </c>
      <c r="F10" s="50">
        <v>6</v>
      </c>
      <c r="G10" s="26">
        <f t="shared" si="0"/>
        <v>0.375</v>
      </c>
      <c r="H10" s="19"/>
      <c r="I10" s="15">
        <f>SUMIFS(Consult!H:H,Consult!$E:$E,$C$19,Consult!$D:$D,$C$22,Consult!$C:$C,$B21,Consult!$B:$B,"Behandeling")</f>
        <v>46.784382822205302</v>
      </c>
      <c r="J10" s="16">
        <f>SUMIFS(Consult!I:I,Consult!$E:$E,$C$19,Consult!$D:$D,$C$22,Consult!$C:$C,$B21,Consult!$B:$B,"Behandeling")</f>
        <v>32.951143317828198</v>
      </c>
      <c r="K10" s="23">
        <f t="shared" si="2"/>
        <v>478.413156840201</v>
      </c>
      <c r="L10" s="15">
        <f t="shared" si="1"/>
        <v>280.70629693323178</v>
      </c>
      <c r="M10" s="16">
        <f t="shared" si="1"/>
        <v>197.70685990696919</v>
      </c>
      <c r="N10" s="29"/>
      <c r="O10" s="34">
        <f>AVERAGEIFS(Consult!$K:$K,Consult!$E:$E,$C$19,Consult!$D:$D,$C$22,Consult!$C:$C,$B21,Consult!$B:$B,"Behandeling")</f>
        <v>162.91999999999999</v>
      </c>
      <c r="P10" s="37">
        <f t="shared" si="3"/>
        <v>977.52</v>
      </c>
      <c r="Q10" s="29"/>
      <c r="R10" s="29"/>
      <c r="S10" s="19"/>
    </row>
    <row r="11" spans="1:19" ht="14.25" x14ac:dyDescent="0.2">
      <c r="A11" s="19"/>
      <c r="B11" s="19"/>
      <c r="C11" s="19"/>
      <c r="D11" s="19"/>
      <c r="E11" s="11" t="s">
        <v>29</v>
      </c>
      <c r="F11" s="50">
        <v>5</v>
      </c>
      <c r="G11" s="26">
        <f t="shared" si="0"/>
        <v>0.3125</v>
      </c>
      <c r="H11" s="19"/>
      <c r="I11" s="15">
        <f>SUMIFS(Consult!H:H,Consult!$E:$E,$C$19,Consult!$D:$D,$C$22,Consult!$C:$C,$B22,Consult!$B:$B,"Behandeling")</f>
        <v>60.449325982848201</v>
      </c>
      <c r="J11" s="16">
        <f>SUMIFS(Consult!I:I,Consult!$E:$E,$C$19,Consult!$D:$D,$C$22,Consult!$C:$C,$B22,Consult!$B:$B,"Behandeling")</f>
        <v>30.214235208571498</v>
      </c>
      <c r="K11" s="23">
        <f t="shared" si="2"/>
        <v>453.31780595709853</v>
      </c>
      <c r="L11" s="15">
        <f t="shared" si="1"/>
        <v>302.246629914241</v>
      </c>
      <c r="M11" s="16">
        <f t="shared" si="1"/>
        <v>151.0711760428575</v>
      </c>
      <c r="N11" s="29"/>
      <c r="O11" s="34">
        <f>AVERAGEIFS(Consult!$K:$K,Consult!$E:$E,$C$19,Consult!$D:$D,$C$22,Consult!$C:$C,$B22,Consult!$B:$B,"Behandeling")</f>
        <v>185.25</v>
      </c>
      <c r="P11" s="37">
        <f t="shared" si="3"/>
        <v>926.25</v>
      </c>
      <c r="Q11" s="29"/>
      <c r="R11" s="29"/>
      <c r="S11" s="19"/>
    </row>
    <row r="12" spans="1:19" ht="14.25" x14ac:dyDescent="0.2">
      <c r="A12" s="19"/>
      <c r="B12" s="19"/>
      <c r="C12" s="19"/>
      <c r="D12" s="19"/>
      <c r="E12" s="11" t="s">
        <v>24</v>
      </c>
      <c r="F12" s="50"/>
      <c r="G12" s="26">
        <f t="shared" si="0"/>
        <v>0</v>
      </c>
      <c r="H12" s="19"/>
      <c r="I12" s="15">
        <f>SUMIFS(Consult!H:H,Consult!$E:$E,$C$19,Consult!$D:$D,$C$22,Consult!$C:$C,$B23,Consult!$B:$B,"Behandeling")</f>
        <v>76.176565329094103</v>
      </c>
      <c r="J12" s="16">
        <f>SUMIFS(Consult!I:I,Consult!$E:$E,$C$19,Consult!$D:$D,$C$22,Consult!$C:$C,$B23,Consult!$B:$B,"Behandeling")</f>
        <v>34.283085356256699</v>
      </c>
      <c r="K12" s="23" t="str">
        <f t="shared" si="2"/>
        <v/>
      </c>
      <c r="L12" s="15">
        <f t="shared" si="1"/>
        <v>0</v>
      </c>
      <c r="M12" s="16">
        <f t="shared" si="1"/>
        <v>0</v>
      </c>
      <c r="N12" s="29"/>
      <c r="O12" s="34">
        <f>AVERAGEIFS(Consult!$K:$K,Consult!$E:$E,$C$19,Consult!$D:$D,$C$22,Consult!$C:$C,$B23,Consult!$B:$B,"Behandeling")</f>
        <v>225.7</v>
      </c>
      <c r="P12" s="37">
        <f t="shared" si="3"/>
        <v>0</v>
      </c>
      <c r="Q12" s="29"/>
      <c r="R12" s="29"/>
      <c r="S12" s="19"/>
    </row>
    <row r="13" spans="1:19" ht="14.25" x14ac:dyDescent="0.2">
      <c r="A13" s="19"/>
      <c r="B13" s="19"/>
      <c r="C13" s="19"/>
      <c r="D13" s="19"/>
      <c r="E13" s="11" t="s">
        <v>30</v>
      </c>
      <c r="F13" s="50"/>
      <c r="G13" s="26">
        <f t="shared" si="0"/>
        <v>0</v>
      </c>
      <c r="H13" s="19"/>
      <c r="I13" s="15">
        <f>SUMIFS(Consult!H:H,Consult!$E:$E,$C$19,Consult!$D:$D,$C$22,Consult!$C:$C,$B24,Consult!$B:$B,"Behandeling")</f>
        <v>92.292400858208197</v>
      </c>
      <c r="J13" s="16">
        <f>SUMIFS(Consult!I:I,Consult!$E:$E,$C$19,Consult!$D:$D,$C$22,Consult!$C:$C,$B24,Consult!$B:$B,"Behandeling")</f>
        <v>43.200040029243503</v>
      </c>
      <c r="K13" s="23" t="str">
        <f t="shared" si="2"/>
        <v/>
      </c>
      <c r="L13" s="15">
        <f t="shared" si="1"/>
        <v>0</v>
      </c>
      <c r="M13" s="16">
        <f t="shared" si="1"/>
        <v>0</v>
      </c>
      <c r="N13" s="19"/>
      <c r="O13" s="34">
        <f>AVERAGEIFS(Consult!$K:$K,Consult!$E:$E,$C$19,Consult!$D:$D,$C$22,Consult!$C:$C,$B24,Consult!$B:$B,"Behandeling")</f>
        <v>276.85000000000002</v>
      </c>
      <c r="P13" s="37">
        <f t="shared" si="3"/>
        <v>0</v>
      </c>
      <c r="Q13" s="19"/>
      <c r="R13" s="19"/>
      <c r="S13" s="19"/>
    </row>
    <row r="14" spans="1:19" ht="14.25" x14ac:dyDescent="0.2">
      <c r="A14" s="19"/>
      <c r="B14" s="19"/>
      <c r="C14" s="19"/>
      <c r="D14" s="19"/>
      <c r="E14" s="12" t="s">
        <v>31</v>
      </c>
      <c r="F14" s="51"/>
      <c r="G14" s="27">
        <f t="shared" si="0"/>
        <v>0</v>
      </c>
      <c r="H14" s="19"/>
      <c r="I14" s="17">
        <f>SUMIFS(Consult!H:H,Consult!$E:$E,$C$19,Consult!$D:$D,$C$22,Consult!$C:$C,$B25,Consult!$B:$B,"Behandeling")</f>
        <v>141.97892858890901</v>
      </c>
      <c r="J14" s="18">
        <f>SUMIFS(Consult!I:I,Consult!$E:$E,$C$19,Consult!$D:$D,$C$22,Consult!$C:$C,$B25,Consult!$B:$B,"Behandeling")</f>
        <v>52.333867080331402</v>
      </c>
      <c r="K14" s="23" t="str">
        <f t="shared" si="2"/>
        <v/>
      </c>
      <c r="L14" s="17">
        <f t="shared" si="1"/>
        <v>0</v>
      </c>
      <c r="M14" s="18">
        <f t="shared" si="1"/>
        <v>0</v>
      </c>
      <c r="N14" s="19"/>
      <c r="O14" s="35">
        <f>AVERAGEIFS(Consult!$K:$K,Consult!$E:$E,$C$19,Consult!$D:$D,$C$22,Consult!$C:$C,$B25,Consult!$B:$B,"Behandeling")</f>
        <v>397.03</v>
      </c>
      <c r="P14" s="38">
        <f t="shared" si="3"/>
        <v>0</v>
      </c>
      <c r="Q14" s="19"/>
      <c r="R14" s="19"/>
      <c r="S14" s="19"/>
    </row>
    <row r="15" spans="1:19" ht="15" x14ac:dyDescent="0.25">
      <c r="A15" s="19"/>
      <c r="B15" s="19"/>
      <c r="C15" s="19"/>
      <c r="D15" s="19"/>
      <c r="E15" s="19"/>
      <c r="F15" s="45">
        <f>SUM(F7:F14)</f>
        <v>16</v>
      </c>
      <c r="G15" s="21"/>
      <c r="H15" s="21"/>
      <c r="I15" s="19"/>
      <c r="J15" s="19"/>
      <c r="K15" s="19"/>
      <c r="L15" s="32">
        <f>SUM(L7:L14)</f>
        <v>667.96145086835179</v>
      </c>
      <c r="M15" s="32">
        <f>SUM(M7:M14)</f>
        <v>425.90093298629165</v>
      </c>
      <c r="N15" s="19"/>
      <c r="O15" s="19"/>
      <c r="P15" s="39">
        <f>SUM(P7:P14)</f>
        <v>2235.0699999999997</v>
      </c>
      <c r="Q15" s="19"/>
    </row>
    <row r="16" spans="1:19" ht="14.25" x14ac:dyDescent="0.2">
      <c r="A16" s="19"/>
      <c r="B16" s="19"/>
      <c r="D16" s="19"/>
      <c r="E16" s="19"/>
      <c r="F16" s="19"/>
      <c r="G16" s="21"/>
      <c r="H16" s="21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24" customHeight="1" x14ac:dyDescent="0.2">
      <c r="A17" s="19"/>
      <c r="B17" s="19"/>
      <c r="C17" s="54" t="s">
        <v>1109</v>
      </c>
      <c r="D17" s="19"/>
      <c r="E17" s="41" t="s">
        <v>32</v>
      </c>
      <c r="F17" s="42" t="s">
        <v>1099</v>
      </c>
      <c r="G17" s="43" t="s">
        <v>1098</v>
      </c>
      <c r="H17" s="19"/>
      <c r="I17" s="42" t="s">
        <v>34</v>
      </c>
      <c r="J17" s="43" t="s">
        <v>35</v>
      </c>
      <c r="K17" s="19"/>
      <c r="L17" s="42" t="s">
        <v>34</v>
      </c>
      <c r="M17" s="43" t="s">
        <v>35</v>
      </c>
      <c r="N17" s="19"/>
      <c r="O17" s="43" t="s">
        <v>6</v>
      </c>
      <c r="P17" s="43" t="s">
        <v>43</v>
      </c>
      <c r="Q17" s="19"/>
    </row>
    <row r="18" spans="1:17" ht="14.25" x14ac:dyDescent="0.2">
      <c r="A18" s="19"/>
      <c r="B18" s="20">
        <v>5</v>
      </c>
      <c r="C18" s="55" t="s">
        <v>1101</v>
      </c>
      <c r="D18" s="19"/>
      <c r="E18" s="10" t="s">
        <v>25</v>
      </c>
      <c r="F18" s="49"/>
      <c r="G18" s="25">
        <f>IFERROR(F18/SUM(F$18:F$25),"-")</f>
        <v>0</v>
      </c>
      <c r="H18" s="19"/>
      <c r="I18" s="13">
        <f>SUMIFS(Consult!H:H,Consult!$E:$E,$C$19,Consult!$D:$D,$C$22,Consult!$C:$C,$B36,Consult!$B:$B,"Diagnostiek")</f>
        <v>8.4244415052201802</v>
      </c>
      <c r="J18" s="14">
        <f>SUMIFS(Consult!I:I,Consult!$E:$E,$C$19,Consult!$D:$D,$C$22,Consult!$C:$C,$B36,Consult!$B:$B,"Diagnostiek")</f>
        <v>16.327042976475798</v>
      </c>
      <c r="K18" s="22"/>
      <c r="L18" s="13">
        <f t="shared" ref="L18:M25" si="4">I18*$F18</f>
        <v>0</v>
      </c>
      <c r="M18" s="14">
        <f t="shared" si="4"/>
        <v>0</v>
      </c>
      <c r="N18" s="19"/>
      <c r="O18" s="33">
        <f>AVERAGEIFS(Consult!$K:$K,Consult!$E:$E,$C$19,Consult!$D:$D,$C$22,Consult!$C:$C,$B18,Consult!$B:$B,"Diagnostiek")</f>
        <v>50.57</v>
      </c>
      <c r="P18" s="36">
        <f>F18*O18</f>
        <v>0</v>
      </c>
      <c r="Q18" s="19"/>
    </row>
    <row r="19" spans="1:17" ht="14.25" x14ac:dyDescent="0.2">
      <c r="A19" s="19"/>
      <c r="B19" s="20">
        <v>15</v>
      </c>
      <c r="C19" s="52" t="s">
        <v>22</v>
      </c>
      <c r="D19" s="19"/>
      <c r="E19" s="11" t="s">
        <v>26</v>
      </c>
      <c r="F19" s="50"/>
      <c r="G19" s="26">
        <f t="shared" ref="G19:G25" si="5">IFERROR(F19/SUM(F$18:F$25),"-")</f>
        <v>0</v>
      </c>
      <c r="H19" s="19"/>
      <c r="I19" s="15">
        <f>SUMIFS(Consult!H:H,Consult!$E:$E,$C$19,Consult!$D:$D,$C$22,Consult!$C:$C,$B37,Consult!$B:$B,"Diagnostiek")</f>
        <v>17.001704804175802</v>
      </c>
      <c r="J19" s="16">
        <f>SUMIFS(Consult!I:I,Consult!$E:$E,$C$19,Consult!$D:$D,$C$22,Consult!$C:$C,$B37,Consult!$B:$B,"Diagnostiek")</f>
        <v>25.021665377508199</v>
      </c>
      <c r="K19" s="22"/>
      <c r="L19" s="15">
        <f t="shared" si="4"/>
        <v>0</v>
      </c>
      <c r="M19" s="16">
        <f t="shared" si="4"/>
        <v>0</v>
      </c>
      <c r="N19" s="19"/>
      <c r="O19" s="34">
        <f>AVERAGEIFS(Consult!$K:$K,Consult!$E:$E,$C$19,Consult!$D:$D,$C$22,Consult!$C:$C,$B19,Consult!$B:$B,"Diagnostiek")</f>
        <v>85.87</v>
      </c>
      <c r="P19" s="37">
        <f t="shared" ref="P19:P25" si="6">F19*O19</f>
        <v>0</v>
      </c>
      <c r="Q19" s="19"/>
    </row>
    <row r="20" spans="1:17" ht="14.25" x14ac:dyDescent="0.2">
      <c r="A20" s="19"/>
      <c r="B20" s="20">
        <v>30</v>
      </c>
      <c r="D20" s="19"/>
      <c r="E20" s="11" t="s">
        <v>27</v>
      </c>
      <c r="F20" s="50"/>
      <c r="G20" s="26">
        <f t="shared" si="5"/>
        <v>0</v>
      </c>
      <c r="H20" s="19"/>
      <c r="I20" s="15">
        <f>SUMIFS(Consult!H:H,Consult!$E:$E,$C$19,Consult!$D:$D,$C$22,Consult!$C:$C,$B38,Consult!$B:$B,"Diagnostiek")</f>
        <v>31.522159720798399</v>
      </c>
      <c r="J20" s="16">
        <f>SUMIFS(Consult!I:I,Consult!$E:$E,$C$19,Consult!$D:$D,$C$22,Consult!$C:$C,$B38,Consult!$B:$B,"Diagnostiek")</f>
        <v>40.093222023938999</v>
      </c>
      <c r="K20" s="22"/>
      <c r="L20" s="15">
        <f t="shared" si="4"/>
        <v>0</v>
      </c>
      <c r="M20" s="16">
        <f t="shared" si="4"/>
        <v>0</v>
      </c>
      <c r="N20" s="19"/>
      <c r="O20" s="34">
        <f>AVERAGEIFS(Consult!$K:$K,Consult!$E:$E,$C$19,Consult!$D:$D,$C$22,Consult!$C:$C,$B20,Consult!$B:$B,"Diagnostiek")</f>
        <v>146.33000000000001</v>
      </c>
      <c r="P20" s="37">
        <f t="shared" si="6"/>
        <v>0</v>
      </c>
      <c r="Q20" s="19"/>
    </row>
    <row r="21" spans="1:17" ht="14.25" x14ac:dyDescent="0.2">
      <c r="A21" s="19"/>
      <c r="B21" s="20">
        <v>45</v>
      </c>
      <c r="C21" s="55" t="s">
        <v>1102</v>
      </c>
      <c r="D21" s="19"/>
      <c r="E21" s="11" t="s">
        <v>28</v>
      </c>
      <c r="F21" s="50"/>
      <c r="G21" s="26">
        <f t="shared" si="5"/>
        <v>0</v>
      </c>
      <c r="H21" s="19"/>
      <c r="I21" s="15">
        <f>SUMIFS(Consult!H:H,Consult!$E:$E,$C$19,Consult!$D:$D,$C$22,Consult!$C:$C,$B39,Consult!$B:$B,"Diagnostiek")</f>
        <v>46.784382822205302</v>
      </c>
      <c r="J21" s="16">
        <f>SUMIFS(Consult!I:I,Consult!$E:$E,$C$19,Consult!$D:$D,$C$22,Consult!$C:$C,$B39,Consult!$B:$B,"Diagnostiek")</f>
        <v>53.5106611703469</v>
      </c>
      <c r="K21" s="22"/>
      <c r="L21" s="15">
        <f t="shared" si="4"/>
        <v>0</v>
      </c>
      <c r="M21" s="16">
        <f t="shared" si="4"/>
        <v>0</v>
      </c>
      <c r="N21" s="19"/>
      <c r="O21" s="34">
        <f>AVERAGEIFS(Consult!$K:$K,Consult!$E:$E,$C$19,Consult!$D:$D,$C$22,Consult!$C:$C,$B21,Consult!$B:$B,"Diagnostiek")</f>
        <v>204.93</v>
      </c>
      <c r="P21" s="37">
        <f t="shared" si="6"/>
        <v>0</v>
      </c>
      <c r="Q21" s="19"/>
    </row>
    <row r="22" spans="1:17" ht="14.25" x14ac:dyDescent="0.2">
      <c r="A22" s="19"/>
      <c r="B22" s="20">
        <v>60</v>
      </c>
      <c r="C22" s="52" t="s">
        <v>11</v>
      </c>
      <c r="D22" s="19"/>
      <c r="E22" s="11" t="s">
        <v>29</v>
      </c>
      <c r="F22" s="50"/>
      <c r="G22" s="26">
        <f t="shared" si="5"/>
        <v>0</v>
      </c>
      <c r="H22" s="19"/>
      <c r="I22" s="15">
        <f>SUMIFS(Consult!H:H,Consult!$E:$E,$C$19,Consult!$D:$D,$C$22,Consult!$C:$C,$B41,Consult!$B:$B,"Diagnostiek")</f>
        <v>60.449325982848201</v>
      </c>
      <c r="J22" s="16">
        <f>SUMIFS(Consult!I:I,Consult!$E:$E,$C$19,Consult!$D:$D,$C$22,Consult!$C:$C,$B41,Consult!$B:$B,"Diagnostiek")</f>
        <v>49.063638197276099</v>
      </c>
      <c r="K22" s="22"/>
      <c r="L22" s="15">
        <f t="shared" si="4"/>
        <v>0</v>
      </c>
      <c r="M22" s="16">
        <f t="shared" si="4"/>
        <v>0</v>
      </c>
      <c r="N22" s="19"/>
      <c r="O22" s="34">
        <f>AVERAGEIFS(Consult!$K:$K,Consult!$E:$E,$C$19,Consult!$D:$D,$C$22,Consult!$C:$C,$B22,Consult!$B:$B,"Diagnostiek")</f>
        <v>223.76</v>
      </c>
      <c r="P22" s="37">
        <f t="shared" si="6"/>
        <v>0</v>
      </c>
      <c r="Q22" s="19"/>
    </row>
    <row r="23" spans="1:17" ht="14.25" x14ac:dyDescent="0.2">
      <c r="A23" s="19"/>
      <c r="B23" s="20">
        <v>75</v>
      </c>
      <c r="D23" s="19"/>
      <c r="E23" s="11" t="s">
        <v>24</v>
      </c>
      <c r="F23" s="50"/>
      <c r="G23" s="26">
        <f t="shared" si="5"/>
        <v>0</v>
      </c>
      <c r="H23" s="19"/>
      <c r="I23" s="15">
        <f>SUMIFS(Consult!H:H,Consult!$E:$E,$C$19,Consult!$D:$D,$C$22,Consult!$C:$C,$B42,Consult!$B:$B,"Diagnostiek")</f>
        <v>76.176565329094103</v>
      </c>
      <c r="J23" s="16">
        <f>SUMIFS(Consult!I:I,Consult!$E:$E,$C$19,Consult!$D:$D,$C$22,Consult!$C:$C,$B42,Consult!$B:$B,"Diagnostiek")</f>
        <v>55.674257435356203</v>
      </c>
      <c r="K23" s="22"/>
      <c r="L23" s="15">
        <f t="shared" si="4"/>
        <v>0</v>
      </c>
      <c r="M23" s="16">
        <f t="shared" si="4"/>
        <v>0</v>
      </c>
      <c r="N23" s="19"/>
      <c r="O23" s="34">
        <f>AVERAGEIFS(Consult!$K:$K,Consult!$E:$E,$C$19,Consult!$D:$D,$C$22,Consult!$C:$C,$B23,Consult!$B:$B,"Diagnostiek")</f>
        <v>269.41000000000003</v>
      </c>
      <c r="P23" s="37">
        <f t="shared" si="6"/>
        <v>0</v>
      </c>
      <c r="Q23" s="19"/>
    </row>
    <row r="24" spans="1:17" ht="14.25" x14ac:dyDescent="0.2">
      <c r="A24" s="19"/>
      <c r="B24" s="20">
        <v>90</v>
      </c>
      <c r="C24" s="56" t="s">
        <v>1110</v>
      </c>
      <c r="D24" s="19"/>
      <c r="E24" s="11" t="s">
        <v>30</v>
      </c>
      <c r="F24" s="50">
        <v>2</v>
      </c>
      <c r="G24" s="26">
        <f t="shared" si="5"/>
        <v>1</v>
      </c>
      <c r="H24" s="19"/>
      <c r="I24" s="15">
        <f>SUMIFS(Consult!H:H,Consult!$E:$E,$C$19,Consult!$D:$D,$C$22,Consult!$C:$C,$B43,Consult!$B:$B,"Diagnostiek")</f>
        <v>92.292400858208197</v>
      </c>
      <c r="J24" s="16">
        <f>SUMIFS(Consult!I:I,Consult!$E:$E,$C$19,Consult!$D:$D,$C$22,Consult!$C:$C,$B43,Consult!$B:$B,"Diagnostiek")</f>
        <v>70.153919896056095</v>
      </c>
      <c r="K24" s="22"/>
      <c r="L24" s="15">
        <f t="shared" si="4"/>
        <v>184.58480171641639</v>
      </c>
      <c r="M24" s="16">
        <f t="shared" si="4"/>
        <v>140.30783979211219</v>
      </c>
      <c r="N24" s="19"/>
      <c r="O24" s="34">
        <f>AVERAGEIFS(Consult!$K:$K,Consult!$E:$E,$C$19,Consult!$D:$D,$C$22,Consult!$C:$C,$B24,Consult!$B:$B,"Diagnostiek")</f>
        <v>331.92</v>
      </c>
      <c r="P24" s="37">
        <f t="shared" si="6"/>
        <v>663.84</v>
      </c>
      <c r="Q24" s="19"/>
    </row>
    <row r="25" spans="1:17" ht="14.25" x14ac:dyDescent="0.2">
      <c r="A25" s="19"/>
      <c r="B25" s="20">
        <v>120</v>
      </c>
      <c r="C25" s="53">
        <v>28</v>
      </c>
      <c r="D25" s="19"/>
      <c r="E25" s="12" t="s">
        <v>31</v>
      </c>
      <c r="F25" s="51"/>
      <c r="G25" s="27">
        <f t="shared" si="5"/>
        <v>0</v>
      </c>
      <c r="H25" s="19"/>
      <c r="I25" s="17">
        <f>SUMIFS(Consult!H:H,Consult!$E:$E,$C$19,Consult!$D:$D,$C$22,Consult!$C:$C,$B44,Consult!$B:$B,"Diagnostiek")</f>
        <v>141.97892858890901</v>
      </c>
      <c r="J25" s="18">
        <f>SUMIFS(Consult!I:I,Consult!$E:$E,$C$19,Consult!$D:$D,$C$22,Consult!$C:$C,$B44,Consult!$B:$B,"Diagnostiek")</f>
        <v>84.987622782909199</v>
      </c>
      <c r="K25" s="22"/>
      <c r="L25" s="17">
        <f t="shared" si="4"/>
        <v>0</v>
      </c>
      <c r="M25" s="18">
        <f t="shared" si="4"/>
        <v>0</v>
      </c>
      <c r="N25" s="19"/>
      <c r="O25" s="35">
        <f>AVERAGEIFS(Consult!$K:$K,Consult!$E:$E,$C$19,Consult!$D:$D,$C$22,Consult!$C:$C,$B25,Consult!$B:$B,"Diagnostiek")</f>
        <v>463.75</v>
      </c>
      <c r="P25" s="38">
        <f t="shared" si="6"/>
        <v>0</v>
      </c>
      <c r="Q25" s="19"/>
    </row>
    <row r="26" spans="1:17" ht="15" x14ac:dyDescent="0.25">
      <c r="A26" s="19"/>
      <c r="B26" s="19"/>
      <c r="C26" s="19"/>
      <c r="D26" s="20"/>
      <c r="E26" s="20"/>
      <c r="F26" s="45">
        <f>SUM(F18:F25)</f>
        <v>2</v>
      </c>
      <c r="G26" s="21"/>
      <c r="H26" s="21"/>
      <c r="I26" s="19"/>
      <c r="J26" s="19"/>
      <c r="K26" s="19"/>
      <c r="L26" s="32">
        <f>SUM(L18:L25)</f>
        <v>184.58480171641639</v>
      </c>
      <c r="M26" s="32">
        <f>SUM(M18:M25)</f>
        <v>140.30783979211219</v>
      </c>
      <c r="N26" s="19"/>
      <c r="O26" s="19"/>
      <c r="P26" s="39">
        <f>SUM(P18:P25)</f>
        <v>663.84</v>
      </c>
      <c r="Q26" s="19"/>
    </row>
    <row r="27" spans="1:17" ht="15" x14ac:dyDescent="0.25">
      <c r="A27" s="19"/>
      <c r="B27" s="19"/>
      <c r="C27" s="19"/>
      <c r="D27" s="20"/>
      <c r="E27" s="20"/>
      <c r="F27" s="67"/>
      <c r="G27" s="21"/>
      <c r="H27" s="21"/>
      <c r="I27" s="19"/>
      <c r="J27" s="19"/>
      <c r="K27" s="19"/>
      <c r="L27" s="68"/>
      <c r="M27" s="68"/>
      <c r="N27" s="19"/>
      <c r="O27" s="69"/>
      <c r="P27" s="69"/>
      <c r="Q27" s="19"/>
    </row>
    <row r="28" spans="1:17" ht="14.25" x14ac:dyDescent="0.2">
      <c r="A28" s="19"/>
      <c r="B28" s="19"/>
      <c r="C28" s="78" t="s">
        <v>1208</v>
      </c>
      <c r="D28" s="20"/>
      <c r="E28" s="41" t="s">
        <v>1111</v>
      </c>
      <c r="F28" s="42" t="s">
        <v>1099</v>
      </c>
      <c r="G28" s="43" t="s">
        <v>1098</v>
      </c>
      <c r="H28" s="19"/>
      <c r="I28" s="42" t="s">
        <v>34</v>
      </c>
      <c r="J28" s="43" t="s">
        <v>35</v>
      </c>
      <c r="K28" s="19"/>
      <c r="L28" s="42" t="s">
        <v>34</v>
      </c>
      <c r="M28" s="43" t="s">
        <v>35</v>
      </c>
      <c r="N28" s="19"/>
      <c r="O28" s="43" t="s">
        <v>1207</v>
      </c>
      <c r="P28" s="43" t="s">
        <v>43</v>
      </c>
      <c r="Q28" s="19"/>
    </row>
    <row r="29" spans="1:17" ht="14.25" x14ac:dyDescent="0.2">
      <c r="A29" s="19"/>
      <c r="B29" s="19"/>
      <c r="C29" s="79" t="s">
        <v>1209</v>
      </c>
      <c r="D29" s="20"/>
      <c r="E29" s="10" t="s">
        <v>1203</v>
      </c>
      <c r="F29" s="49">
        <v>1</v>
      </c>
      <c r="G29" s="25">
        <f>IFERROR(F29/SUM(F$29:F$32),"-")</f>
        <v>0.5</v>
      </c>
      <c r="H29" s="19"/>
      <c r="I29" s="13">
        <f>AVERAGEIFS(Groepsconsult!$F:$F,Groepsconsult!$D:$D,$C$19)</f>
        <v>30</v>
      </c>
      <c r="J29" s="14">
        <f>AVERAGEIFS(Groepsconsult!$G:$G,Groepsconsult!$D:$D,$C$19)</f>
        <v>9.2484475019999994</v>
      </c>
      <c r="K29" s="22"/>
      <c r="L29" s="13">
        <f t="shared" ref="L29" si="7">I29*$F29</f>
        <v>30</v>
      </c>
      <c r="M29" s="14">
        <f t="shared" ref="M29" si="8">J29*$F29</f>
        <v>9.2484475019999994</v>
      </c>
      <c r="N29" s="19"/>
      <c r="O29" s="33">
        <f>SUMIFS(Groepsconsult!$H:$H,Groepsconsult!$D:$D,C$19,Groepsconsult!$B:$B,2)*2</f>
        <v>80.404566173000603</v>
      </c>
      <c r="P29" s="36">
        <f>F29*O29</f>
        <v>80.404566173000603</v>
      </c>
      <c r="Q29" s="19"/>
    </row>
    <row r="30" spans="1:17" ht="14.25" x14ac:dyDescent="0.2">
      <c r="A30" s="19"/>
      <c r="B30" s="19"/>
      <c r="C30" s="79" t="s">
        <v>1210</v>
      </c>
      <c r="D30" s="20"/>
      <c r="E30" s="11" t="s">
        <v>1204</v>
      </c>
      <c r="F30" s="50">
        <v>1</v>
      </c>
      <c r="G30" s="26">
        <f>IFERROR(F30/SUM(F$29:F$32),"-")</f>
        <v>0.5</v>
      </c>
      <c r="H30" s="19"/>
      <c r="I30" s="15">
        <f>I29*2</f>
        <v>60</v>
      </c>
      <c r="J30" s="16">
        <f>J29*2</f>
        <v>18.496895003999999</v>
      </c>
      <c r="K30" s="22"/>
      <c r="L30" s="15">
        <f t="shared" ref="L30:L32" si="9">I30*$F30</f>
        <v>60</v>
      </c>
      <c r="M30" s="16">
        <f t="shared" ref="M30:M32" si="10">J30*$F30</f>
        <v>18.496895003999999</v>
      </c>
      <c r="N30" s="19"/>
      <c r="O30" s="34">
        <f>O29*2</f>
        <v>160.80913234600121</v>
      </c>
      <c r="P30" s="37">
        <f t="shared" ref="P30:P32" si="11">F30*O30</f>
        <v>160.80913234600121</v>
      </c>
      <c r="Q30" s="19"/>
    </row>
    <row r="31" spans="1:17" ht="14.25" x14ac:dyDescent="0.2">
      <c r="A31" s="19"/>
      <c r="B31" s="19"/>
      <c r="C31" s="79" t="s">
        <v>1211</v>
      </c>
      <c r="D31" s="20"/>
      <c r="E31" s="11" t="s">
        <v>1205</v>
      </c>
      <c r="F31" s="50"/>
      <c r="G31" s="26">
        <f>IFERROR(F31/SUM(F$29:F$32),"-")</f>
        <v>0</v>
      </c>
      <c r="H31" s="19"/>
      <c r="I31" s="15">
        <f>I29*3</f>
        <v>90</v>
      </c>
      <c r="J31" s="16">
        <f>J29*3</f>
        <v>27.745342506</v>
      </c>
      <c r="K31" s="22"/>
      <c r="L31" s="15">
        <f t="shared" si="9"/>
        <v>0</v>
      </c>
      <c r="M31" s="16">
        <f t="shared" si="10"/>
        <v>0</v>
      </c>
      <c r="N31" s="19"/>
      <c r="O31" s="34">
        <f>O29*3</f>
        <v>241.21369851900181</v>
      </c>
      <c r="P31" s="37">
        <f t="shared" si="11"/>
        <v>0</v>
      </c>
      <c r="Q31" s="19"/>
    </row>
    <row r="32" spans="1:17" ht="14.25" x14ac:dyDescent="0.2">
      <c r="A32" s="19"/>
      <c r="B32" s="19"/>
      <c r="C32" s="79" t="s">
        <v>1212</v>
      </c>
      <c r="D32" s="20"/>
      <c r="E32" s="12" t="s">
        <v>30</v>
      </c>
      <c r="F32" s="51"/>
      <c r="G32" s="27">
        <f>IFERROR(F32/SUM(F$29:F$32),"-")</f>
        <v>0</v>
      </c>
      <c r="H32" s="19"/>
      <c r="I32" s="17">
        <f>I29*4</f>
        <v>120</v>
      </c>
      <c r="J32" s="18">
        <f>J29*4</f>
        <v>36.993790007999998</v>
      </c>
      <c r="K32" s="22"/>
      <c r="L32" s="15">
        <f t="shared" si="9"/>
        <v>0</v>
      </c>
      <c r="M32" s="16">
        <f t="shared" si="10"/>
        <v>0</v>
      </c>
      <c r="N32" s="19"/>
      <c r="O32" s="35">
        <f>O29*4</f>
        <v>321.61826469200241</v>
      </c>
      <c r="P32" s="37">
        <f t="shared" si="11"/>
        <v>0</v>
      </c>
      <c r="Q32" s="19"/>
    </row>
    <row r="33" spans="1:19" ht="15" x14ac:dyDescent="0.25">
      <c r="A33" s="19"/>
      <c r="B33" s="19"/>
      <c r="C33" s="79" t="s">
        <v>1213</v>
      </c>
      <c r="D33" s="20"/>
      <c r="E33" s="20"/>
      <c r="F33" s="75">
        <f>SUM(F29:F32)</f>
        <v>2</v>
      </c>
      <c r="G33" s="21"/>
      <c r="H33" s="21"/>
      <c r="I33" s="19"/>
      <c r="J33" s="19"/>
      <c r="K33" s="19"/>
      <c r="L33" s="32">
        <f>SUM(L29:L32)</f>
        <v>90</v>
      </c>
      <c r="M33" s="32">
        <f>SUM(M29:M32)</f>
        <v>27.745342506</v>
      </c>
      <c r="N33" s="19"/>
      <c r="O33" s="19"/>
      <c r="P33" s="39">
        <f>SUM(P29:P32)</f>
        <v>241.21369851900181</v>
      </c>
      <c r="Q33" s="19"/>
    </row>
    <row r="34" spans="1:19" ht="15" x14ac:dyDescent="0.25">
      <c r="A34" s="19"/>
      <c r="B34" s="20"/>
      <c r="D34" s="20"/>
      <c r="E34" s="20"/>
      <c r="F34" s="67"/>
      <c r="G34" s="21"/>
      <c r="H34" s="21"/>
      <c r="I34" s="19"/>
      <c r="J34" s="19"/>
      <c r="K34" s="19"/>
      <c r="L34" s="68"/>
      <c r="M34" s="68"/>
      <c r="N34" s="19"/>
      <c r="O34" s="69"/>
      <c r="P34" s="69"/>
      <c r="Q34" s="19"/>
    </row>
    <row r="35" spans="1:19" ht="14.25" x14ac:dyDescent="0.2">
      <c r="A35" s="19"/>
      <c r="B35" s="20"/>
      <c r="C35" s="19"/>
      <c r="D35" s="19"/>
      <c r="E35" s="19"/>
      <c r="F35" s="19"/>
      <c r="G35" s="21"/>
      <c r="H35" s="21"/>
      <c r="I35" s="19"/>
      <c r="J35" s="19"/>
      <c r="K35" s="19"/>
      <c r="L35" s="19"/>
      <c r="M35" s="19"/>
      <c r="N35" s="19"/>
      <c r="O35" s="19"/>
      <c r="P35" s="19"/>
      <c r="Q35" s="19"/>
    </row>
    <row r="36" spans="1:19" ht="23.1" customHeight="1" x14ac:dyDescent="0.2">
      <c r="A36" s="19"/>
      <c r="B36" s="20">
        <v>5</v>
      </c>
      <c r="C36" s="19"/>
      <c r="D36" s="19"/>
      <c r="E36" s="80" t="s">
        <v>1107</v>
      </c>
      <c r="F36" s="80"/>
      <c r="G36" s="80"/>
      <c r="H36" s="80"/>
      <c r="I36" s="80"/>
      <c r="J36" s="80"/>
      <c r="K36" s="80"/>
      <c r="L36" s="80"/>
      <c r="M36" s="19"/>
      <c r="N36" s="19"/>
      <c r="O36" s="19"/>
      <c r="P36" s="42" t="s">
        <v>43</v>
      </c>
      <c r="Q36" s="19"/>
    </row>
    <row r="37" spans="1:19" ht="15.75" x14ac:dyDescent="0.25">
      <c r="A37" s="19"/>
      <c r="B37" s="20">
        <v>15</v>
      </c>
      <c r="C37" s="19"/>
      <c r="D37" s="19"/>
      <c r="F37" s="42" t="s">
        <v>34</v>
      </c>
      <c r="G37" s="43" t="s">
        <v>35</v>
      </c>
      <c r="H37" s="21"/>
      <c r="I37" s="58">
        <f>C25*60</f>
        <v>1680</v>
      </c>
      <c r="J37" s="59" t="s">
        <v>40</v>
      </c>
      <c r="K37" s="59"/>
      <c r="L37" s="60"/>
      <c r="M37" s="60"/>
      <c r="N37" s="60"/>
      <c r="O37" s="19"/>
      <c r="P37" s="39">
        <f>P15+P26+P33</f>
        <v>3140.1236985190017</v>
      </c>
      <c r="Q37" s="19"/>
    </row>
    <row r="38" spans="1:19" ht="15.75" x14ac:dyDescent="0.25">
      <c r="A38" s="19"/>
      <c r="B38" s="20">
        <v>30</v>
      </c>
      <c r="C38" s="19"/>
      <c r="D38" s="19"/>
      <c r="E38" s="19" t="s">
        <v>23</v>
      </c>
      <c r="F38" s="65">
        <f>L15</f>
        <v>667.96145086835179</v>
      </c>
      <c r="G38" s="65">
        <f>M15</f>
        <v>425.90093298629165</v>
      </c>
      <c r="H38" s="21" t="s">
        <v>36</v>
      </c>
      <c r="I38" s="61">
        <f>F41+G41</f>
        <v>1536.5003678691719</v>
      </c>
      <c r="J38" s="62" t="s">
        <v>39</v>
      </c>
      <c r="K38" s="62"/>
      <c r="L38" s="63"/>
      <c r="M38" s="63"/>
      <c r="N38" s="63"/>
      <c r="O38" s="19"/>
      <c r="P38" s="19"/>
      <c r="Q38" s="19"/>
    </row>
    <row r="39" spans="1:19" ht="15.75" x14ac:dyDescent="0.25">
      <c r="A39" s="19"/>
      <c r="B39" s="20">
        <v>45</v>
      </c>
      <c r="C39" s="19"/>
      <c r="D39" s="19"/>
      <c r="E39" s="19" t="s">
        <v>7</v>
      </c>
      <c r="F39" s="74">
        <f>L26</f>
        <v>184.58480171641639</v>
      </c>
      <c r="G39" s="74">
        <f>M26</f>
        <v>140.30783979211219</v>
      </c>
      <c r="H39" s="21"/>
      <c r="I39" s="58">
        <f>IF(I37&gt;I38,I37-I38,0)</f>
        <v>143.4996321308281</v>
      </c>
      <c r="J39" s="59" t="s">
        <v>41</v>
      </c>
      <c r="K39" s="59"/>
      <c r="L39" s="60"/>
      <c r="M39" s="60"/>
      <c r="N39" s="60"/>
      <c r="O39" s="19"/>
      <c r="P39" s="42" t="s">
        <v>44</v>
      </c>
      <c r="Q39" s="19"/>
      <c r="R39" s="19"/>
      <c r="S39" s="19"/>
    </row>
    <row r="40" spans="1:19" ht="15.75" x14ac:dyDescent="0.25">
      <c r="A40" s="19"/>
      <c r="B40" s="20"/>
      <c r="C40" s="19"/>
      <c r="D40" s="19"/>
      <c r="E40" s="19" t="s">
        <v>1201</v>
      </c>
      <c r="F40" s="66">
        <f>L33</f>
        <v>90</v>
      </c>
      <c r="G40" s="66">
        <f>M33</f>
        <v>27.745342506</v>
      </c>
      <c r="H40" s="21"/>
      <c r="I40" s="64">
        <f>I39/(SUM(K7:K14)/F15)</f>
        <v>2.0989789465128457</v>
      </c>
      <c r="J40" s="59" t="s">
        <v>1202</v>
      </c>
      <c r="K40" s="59"/>
      <c r="L40" s="59"/>
      <c r="M40" s="59"/>
      <c r="N40" s="59"/>
      <c r="O40" s="19"/>
      <c r="P40" s="39">
        <f>P37/(SUM(L15,M15,L26,M26,L33,M33)/60)</f>
        <v>122.62113687120338</v>
      </c>
      <c r="Q40" s="19"/>
      <c r="R40" s="19"/>
      <c r="S40" s="19"/>
    </row>
    <row r="41" spans="1:19" ht="15.75" x14ac:dyDescent="0.25">
      <c r="A41" s="19"/>
      <c r="B41" s="20">
        <v>60</v>
      </c>
      <c r="C41" s="19"/>
      <c r="D41" s="19"/>
      <c r="E41" s="19" t="s">
        <v>43</v>
      </c>
      <c r="F41" s="57">
        <f>SUM(F38:F40)</f>
        <v>942.54625258476813</v>
      </c>
      <c r="G41" s="57">
        <f>SUM(G38:G40)</f>
        <v>593.95411528440388</v>
      </c>
      <c r="H41" s="21"/>
      <c r="I41" s="21"/>
      <c r="J41" s="21"/>
      <c r="K41" s="21"/>
      <c r="L41" s="21"/>
      <c r="M41" s="21"/>
      <c r="N41" s="21"/>
      <c r="O41" s="21"/>
      <c r="P41" s="21"/>
      <c r="Q41" s="31"/>
      <c r="R41" s="19"/>
      <c r="S41" s="19"/>
    </row>
    <row r="42" spans="1:19" ht="14.25" x14ac:dyDescent="0.2">
      <c r="A42" s="19"/>
      <c r="B42" s="20">
        <v>75</v>
      </c>
      <c r="C42" s="19"/>
      <c r="D42" s="19"/>
      <c r="E42" s="21"/>
      <c r="F42" s="28">
        <f>F41/SUM($F41:$G41)</f>
        <v>0.61343704973653668</v>
      </c>
      <c r="G42" s="28">
        <f>G41/SUM($F41:$G41)</f>
        <v>0.38656295026346338</v>
      </c>
      <c r="H42" s="21"/>
      <c r="I42" s="19"/>
      <c r="J42" s="19"/>
      <c r="K42" s="19"/>
      <c r="L42" s="19"/>
      <c r="M42" s="31"/>
      <c r="N42" s="31"/>
      <c r="O42" s="31"/>
      <c r="P42" s="31"/>
      <c r="Q42" s="31"/>
      <c r="R42" s="19"/>
      <c r="S42" s="19"/>
    </row>
    <row r="43" spans="1:19" ht="14.25" x14ac:dyDescent="0.2">
      <c r="A43" s="19"/>
      <c r="B43" s="20">
        <v>90</v>
      </c>
      <c r="C43" s="19"/>
      <c r="D43" s="19"/>
      <c r="E43" s="19"/>
      <c r="F43" s="19"/>
      <c r="G43" s="21"/>
      <c r="H43" s="21"/>
      <c r="I43" s="19"/>
      <c r="J43" s="19"/>
      <c r="K43" s="19"/>
      <c r="L43" s="19"/>
      <c r="M43" s="31"/>
      <c r="N43" s="31"/>
      <c r="O43" s="31"/>
      <c r="P43" s="31"/>
      <c r="Q43" s="31"/>
      <c r="R43" s="19"/>
      <c r="S43" s="19"/>
    </row>
    <row r="44" spans="1:19" ht="14.25" x14ac:dyDescent="0.2">
      <c r="A44" s="19"/>
      <c r="B44" s="20">
        <v>120</v>
      </c>
      <c r="C44" s="40" t="s">
        <v>1095</v>
      </c>
      <c r="D44" s="20"/>
      <c r="E44" s="19"/>
      <c r="F44" s="19"/>
      <c r="G44" s="21"/>
      <c r="H44" s="21"/>
      <c r="I44" s="19"/>
      <c r="J44" s="31"/>
      <c r="K44" s="31"/>
      <c r="M44" s="31"/>
      <c r="N44" s="31"/>
      <c r="O44" s="31"/>
      <c r="P44" s="31"/>
      <c r="Q44" s="31"/>
      <c r="R44" s="19"/>
      <c r="S44" s="19"/>
    </row>
    <row r="45" spans="1:19" ht="14.25" x14ac:dyDescent="0.2">
      <c r="A45" s="19"/>
      <c r="B45" s="19"/>
      <c r="C45" s="40" t="s">
        <v>1096</v>
      </c>
      <c r="D45" s="19"/>
      <c r="E45" s="19"/>
      <c r="F45" s="19"/>
      <c r="G45" s="21"/>
      <c r="H45" s="21"/>
      <c r="I45" s="19"/>
      <c r="J45" s="31"/>
      <c r="K45" s="31"/>
      <c r="L45" s="31"/>
      <c r="M45" s="31"/>
      <c r="N45" s="31"/>
      <c r="O45" s="31"/>
      <c r="P45" s="31"/>
      <c r="Q45" s="31"/>
      <c r="R45" s="19"/>
      <c r="S45" s="19"/>
    </row>
    <row r="46" spans="1:19" ht="14.25" x14ac:dyDescent="0.2">
      <c r="A46" s="19"/>
      <c r="B46" s="19"/>
      <c r="C46" s="19"/>
      <c r="D46" s="19"/>
      <c r="E46" s="19"/>
      <c r="F46" s="19"/>
      <c r="G46" s="21"/>
      <c r="H46" s="21"/>
      <c r="I46" s="19"/>
      <c r="J46" s="31"/>
      <c r="K46" s="31"/>
      <c r="L46" s="31"/>
      <c r="M46" s="31"/>
      <c r="N46" s="31"/>
      <c r="O46" s="31"/>
      <c r="P46" s="31"/>
      <c r="Q46" s="31"/>
      <c r="R46" s="19"/>
      <c r="S46" s="19"/>
    </row>
    <row r="47" spans="1:19" ht="14.25" hidden="1" x14ac:dyDescent="0.2">
      <c r="B47" s="19"/>
      <c r="C47" s="19"/>
      <c r="D47" s="19"/>
      <c r="F47" s="19"/>
      <c r="G47" s="21"/>
      <c r="H47" s="21"/>
    </row>
    <row r="48" spans="1:19" ht="14.25" hidden="1" x14ac:dyDescent="0.2">
      <c r="B48" s="19"/>
      <c r="C48" s="19"/>
      <c r="D48" s="19"/>
      <c r="F48" s="19"/>
      <c r="G48" s="21"/>
      <c r="H48" s="21"/>
    </row>
    <row r="49" spans="3:7" ht="14.25" hidden="1" x14ac:dyDescent="0.2">
      <c r="E49" s="19"/>
    </row>
    <row r="53" spans="3:7" ht="14.25" hidden="1" x14ac:dyDescent="0.2">
      <c r="G53" s="19"/>
    </row>
    <row r="54" spans="3:7" ht="14.25" hidden="1" x14ac:dyDescent="0.2">
      <c r="G54" s="19"/>
    </row>
    <row r="55" spans="3:7" ht="14.25" hidden="1" x14ac:dyDescent="0.2">
      <c r="G55" s="19"/>
    </row>
    <row r="56" spans="3:7" ht="14.25" hidden="1" x14ac:dyDescent="0.2">
      <c r="G56" s="19"/>
    </row>
    <row r="57" spans="3:7" ht="14.25" hidden="1" x14ac:dyDescent="0.2">
      <c r="G57" s="19"/>
    </row>
    <row r="58" spans="3:7" ht="14.25" hidden="1" x14ac:dyDescent="0.2">
      <c r="G58" s="19"/>
    </row>
    <row r="59" spans="3:7" ht="14.25" hidden="1" x14ac:dyDescent="0.2">
      <c r="G59" s="19"/>
    </row>
    <row r="60" spans="3:7" ht="14.25" hidden="1" x14ac:dyDescent="0.2">
      <c r="G60" s="19"/>
    </row>
    <row r="61" spans="3:7" ht="14.25" hidden="1" x14ac:dyDescent="0.2">
      <c r="G61" s="19"/>
    </row>
    <row r="62" spans="3:7" ht="14.25" hidden="1" x14ac:dyDescent="0.2">
      <c r="C62" s="19"/>
      <c r="D62" s="19"/>
      <c r="E62" s="19"/>
      <c r="F62" s="19"/>
      <c r="G62" s="19"/>
    </row>
    <row r="63" spans="3:7" ht="14.25" hidden="1" x14ac:dyDescent="0.2">
      <c r="C63" s="24"/>
      <c r="D63" s="19"/>
      <c r="E63" s="19"/>
      <c r="F63" s="19"/>
      <c r="G63" s="19"/>
    </row>
    <row r="64" spans="3:7" ht="14.25" hidden="1" x14ac:dyDescent="0.2">
      <c r="D64" s="19"/>
      <c r="E64" s="19"/>
      <c r="F64" s="19"/>
      <c r="G64" s="19"/>
    </row>
    <row r="65" spans="3:7" ht="14.25" hidden="1" x14ac:dyDescent="0.2">
      <c r="D65" s="19"/>
      <c r="E65" s="19"/>
      <c r="F65" s="19"/>
      <c r="G65" s="19"/>
    </row>
    <row r="66" spans="3:7" ht="14.25" hidden="1" x14ac:dyDescent="0.2">
      <c r="D66" s="19"/>
      <c r="E66" s="19"/>
      <c r="F66" s="19"/>
      <c r="G66" s="19"/>
    </row>
    <row r="67" spans="3:7" ht="14.25" hidden="1" x14ac:dyDescent="0.2">
      <c r="C67" s="19"/>
      <c r="D67" s="19"/>
      <c r="E67" s="19"/>
      <c r="F67" s="19"/>
      <c r="G67" s="19"/>
    </row>
  </sheetData>
  <mergeCells count="6">
    <mergeCell ref="E36:L36"/>
    <mergeCell ref="C2:P3"/>
    <mergeCell ref="E5:G5"/>
    <mergeCell ref="I5:J5"/>
    <mergeCell ref="L5:M5"/>
    <mergeCell ref="O5:P5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3B87CE5-DD35-0B40-B5AF-EF45AA90D65B}">
          <x14:formula1>
            <xm:f>Selectie_Lijsten!$C$2:$C$9</xm:f>
          </x14:formula1>
          <xm:sqref>C22</xm:sqref>
        </x14:dataValidation>
        <x14:dataValidation type="list" allowBlank="1" showInputMessage="1" showErrorMessage="1" xr:uid="{A1C1D513-BBA0-6940-932C-807E7618E44D}">
          <x14:formula1>
            <xm:f>Selectie_Lijsten!$A$2:$A$9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92D25-2366-4E68-AEB4-92AE1C3C645B}">
  <dimension ref="A1:E4"/>
  <sheetViews>
    <sheetView workbookViewId="0">
      <selection activeCell="C2" sqref="C2:C3"/>
    </sheetView>
  </sheetViews>
  <sheetFormatPr defaultColWidth="0" defaultRowHeight="14.25" zeroHeight="1" x14ac:dyDescent="0.2"/>
  <cols>
    <col min="1" max="2" width="2.625" customWidth="1"/>
    <col min="3" max="3" width="66.875" customWidth="1"/>
    <col min="4" max="5" width="2.625" customWidth="1"/>
    <col min="6" max="16384" width="9" hidden="1"/>
  </cols>
  <sheetData>
    <row r="1" spans="1:5" x14ac:dyDescent="0.2">
      <c r="A1" s="19"/>
      <c r="B1" s="19"/>
      <c r="C1" s="19"/>
      <c r="D1" s="19"/>
      <c r="E1" s="19"/>
    </row>
    <row r="2" spans="1:5" x14ac:dyDescent="0.2">
      <c r="A2" s="19"/>
      <c r="B2" s="19"/>
      <c r="C2" s="40" t="s">
        <v>1095</v>
      </c>
      <c r="D2" s="19"/>
      <c r="E2" s="19"/>
    </row>
    <row r="3" spans="1:5" x14ac:dyDescent="0.2">
      <c r="A3" s="19"/>
      <c r="B3" s="19"/>
      <c r="C3" s="40" t="s">
        <v>1096</v>
      </c>
      <c r="D3" s="19"/>
      <c r="E3" s="19"/>
    </row>
    <row r="4" spans="1:5" x14ac:dyDescent="0.2">
      <c r="A4" s="19"/>
      <c r="B4" s="19"/>
      <c r="C4" s="19"/>
      <c r="D4" s="19"/>
      <c r="E4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C7197-0E75-432C-92E0-B63E7BDCAA22}">
  <dimension ref="A1:L1041"/>
  <sheetViews>
    <sheetView workbookViewId="0">
      <selection activeCell="O11" sqref="O11"/>
    </sheetView>
  </sheetViews>
  <sheetFormatPr defaultColWidth="9" defaultRowHeight="15" x14ac:dyDescent="0.25"/>
  <cols>
    <col min="1" max="3" width="8.625" style="3" customWidth="1"/>
    <col min="4" max="4" width="52.875" style="3" bestFit="1" customWidth="1"/>
    <col min="5" max="9" width="8.625" style="3" customWidth="1"/>
    <col min="10" max="10" width="2.5" style="3" customWidth="1"/>
    <col min="11" max="11" width="9.5" style="3" bestFit="1" customWidth="1"/>
    <col min="12" max="16384" width="9" style="3"/>
  </cols>
  <sheetData>
    <row r="1" spans="1:12" x14ac:dyDescent="0.25">
      <c r="A1" s="1" t="s">
        <v>45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1088</v>
      </c>
      <c r="G1" s="2" t="s">
        <v>1089</v>
      </c>
      <c r="H1" s="2" t="s">
        <v>4</v>
      </c>
      <c r="I1" s="2" t="s">
        <v>5</v>
      </c>
      <c r="K1" s="2" t="s">
        <v>6</v>
      </c>
      <c r="L1" s="3" t="s">
        <v>1094</v>
      </c>
    </row>
    <row r="2" spans="1:12" x14ac:dyDescent="0.25">
      <c r="A2" s="4" t="s">
        <v>46</v>
      </c>
      <c r="B2" s="4" t="s">
        <v>7</v>
      </c>
      <c r="C2" s="4">
        <v>5</v>
      </c>
      <c r="D2" s="4" t="s">
        <v>8</v>
      </c>
      <c r="E2" s="4" t="s">
        <v>9</v>
      </c>
      <c r="F2" s="4" t="s">
        <v>47</v>
      </c>
      <c r="G2" s="4" t="s">
        <v>1090</v>
      </c>
      <c r="H2" s="5">
        <v>8.4244415052201802</v>
      </c>
      <c r="I2" s="5">
        <v>11.1778666171897</v>
      </c>
      <c r="K2" s="6">
        <v>31.37</v>
      </c>
      <c r="L2" s="7">
        <v>30.842595108907201</v>
      </c>
    </row>
    <row r="3" spans="1:12" x14ac:dyDescent="0.25">
      <c r="A3" s="4" t="s">
        <v>48</v>
      </c>
      <c r="B3" s="4" t="s">
        <v>7</v>
      </c>
      <c r="C3" s="4">
        <v>5</v>
      </c>
      <c r="D3" s="4" t="s">
        <v>10</v>
      </c>
      <c r="E3" s="4" t="s">
        <v>9</v>
      </c>
      <c r="F3" s="4" t="s">
        <v>47</v>
      </c>
      <c r="G3" s="4" t="s">
        <v>1090</v>
      </c>
      <c r="H3" s="5">
        <v>8.4244415052201802</v>
      </c>
      <c r="I3" s="5">
        <v>16.088008417232199</v>
      </c>
      <c r="K3" s="6">
        <v>47.76</v>
      </c>
      <c r="L3" s="7">
        <v>46.951952130884301</v>
      </c>
    </row>
    <row r="4" spans="1:12" x14ac:dyDescent="0.25">
      <c r="A4" s="4" t="s">
        <v>49</v>
      </c>
      <c r="B4" s="4" t="s">
        <v>7</v>
      </c>
      <c r="C4" s="4">
        <v>5</v>
      </c>
      <c r="D4" s="4" t="s">
        <v>11</v>
      </c>
      <c r="E4" s="4" t="s">
        <v>9</v>
      </c>
      <c r="F4" s="4" t="s">
        <v>47</v>
      </c>
      <c r="G4" s="4" t="s">
        <v>1090</v>
      </c>
      <c r="H4" s="5">
        <v>8.4244415052201802</v>
      </c>
      <c r="I4" s="5">
        <v>20.226494938100501</v>
      </c>
      <c r="K4" s="6">
        <v>59.97</v>
      </c>
      <c r="L4" s="7">
        <v>58.961854936832403</v>
      </c>
    </row>
    <row r="5" spans="1:12" x14ac:dyDescent="0.25">
      <c r="A5" s="4" t="s">
        <v>50</v>
      </c>
      <c r="B5" s="4" t="s">
        <v>7</v>
      </c>
      <c r="C5" s="4">
        <v>5</v>
      </c>
      <c r="D5" s="4" t="s">
        <v>12</v>
      </c>
      <c r="E5" s="4" t="s">
        <v>9</v>
      </c>
      <c r="F5" s="4" t="s">
        <v>47</v>
      </c>
      <c r="G5" s="4" t="s">
        <v>1090</v>
      </c>
      <c r="H5" s="5">
        <v>8.4244415052201802</v>
      </c>
      <c r="I5" s="5">
        <v>24.474406914745099</v>
      </c>
      <c r="K5" s="6">
        <v>73.05</v>
      </c>
      <c r="L5" s="7">
        <v>71.803383366191895</v>
      </c>
    </row>
    <row r="6" spans="1:12" x14ac:dyDescent="0.25">
      <c r="A6" s="4" t="s">
        <v>51</v>
      </c>
      <c r="B6" s="4" t="s">
        <v>7</v>
      </c>
      <c r="C6" s="4">
        <v>5</v>
      </c>
      <c r="D6" s="4" t="s">
        <v>13</v>
      </c>
      <c r="E6" s="4" t="s">
        <v>9</v>
      </c>
      <c r="F6" s="4" t="s">
        <v>47</v>
      </c>
      <c r="G6" s="4" t="s">
        <v>1090</v>
      </c>
      <c r="H6" s="5">
        <v>8.4244415052201802</v>
      </c>
      <c r="I6" s="5">
        <v>28.805831330333401</v>
      </c>
      <c r="K6" s="6">
        <v>80.510000000000005</v>
      </c>
      <c r="L6" s="7">
        <v>79.154872662156393</v>
      </c>
    </row>
    <row r="7" spans="1:12" x14ac:dyDescent="0.25">
      <c r="A7" s="4" t="s">
        <v>52</v>
      </c>
      <c r="B7" s="4" t="s">
        <v>7</v>
      </c>
      <c r="C7" s="4">
        <v>5</v>
      </c>
      <c r="D7" s="4" t="s">
        <v>14</v>
      </c>
      <c r="E7" s="4" t="s">
        <v>9</v>
      </c>
      <c r="F7" s="4" t="s">
        <v>53</v>
      </c>
      <c r="G7" s="4" t="s">
        <v>1090</v>
      </c>
      <c r="H7" s="5">
        <v>8.4244415052201802</v>
      </c>
      <c r="I7" s="5">
        <v>41.9989821727698</v>
      </c>
      <c r="K7" s="6">
        <v>107.46</v>
      </c>
      <c r="L7" s="7">
        <v>105.63807094760899</v>
      </c>
    </row>
    <row r="8" spans="1:12" x14ac:dyDescent="0.25">
      <c r="A8" s="4" t="s">
        <v>54</v>
      </c>
      <c r="B8" s="4" t="s">
        <v>7</v>
      </c>
      <c r="C8" s="4">
        <v>5</v>
      </c>
      <c r="D8" s="4" t="s">
        <v>1091</v>
      </c>
      <c r="E8" s="4" t="s">
        <v>9</v>
      </c>
      <c r="F8" s="4" t="s">
        <v>53</v>
      </c>
      <c r="G8" s="4" t="s">
        <v>1090</v>
      </c>
      <c r="H8" s="5">
        <v>8.4244415052201802</v>
      </c>
      <c r="I8" s="5">
        <v>33.841338077406597</v>
      </c>
      <c r="K8" s="6">
        <v>88.22</v>
      </c>
      <c r="L8" s="7">
        <v>86.727732379113803</v>
      </c>
    </row>
    <row r="9" spans="1:12" x14ac:dyDescent="0.25">
      <c r="A9" s="4" t="s">
        <v>55</v>
      </c>
      <c r="B9" s="4" t="s">
        <v>7</v>
      </c>
      <c r="C9" s="4">
        <v>5</v>
      </c>
      <c r="D9" s="4" t="s">
        <v>15</v>
      </c>
      <c r="E9" s="4" t="s">
        <v>9</v>
      </c>
      <c r="F9" s="4" t="s">
        <v>47</v>
      </c>
      <c r="G9" s="4" t="s">
        <v>1090</v>
      </c>
      <c r="H9" s="5">
        <v>8.4244415052201802</v>
      </c>
      <c r="I9" s="5">
        <v>28.561309965066702</v>
      </c>
      <c r="K9" s="6">
        <v>89.53</v>
      </c>
      <c r="L9" s="7">
        <v>87.986308077605699</v>
      </c>
    </row>
    <row r="10" spans="1:12" x14ac:dyDescent="0.25">
      <c r="A10" s="4" t="s">
        <v>56</v>
      </c>
      <c r="B10" s="4" t="s">
        <v>7</v>
      </c>
      <c r="C10" s="4">
        <v>5</v>
      </c>
      <c r="D10" s="4" t="s">
        <v>8</v>
      </c>
      <c r="E10" s="4" t="s">
        <v>16</v>
      </c>
      <c r="F10" s="4" t="s">
        <v>47</v>
      </c>
      <c r="G10" s="4" t="s">
        <v>1092</v>
      </c>
      <c r="H10" s="5">
        <v>8.4244415052201802</v>
      </c>
      <c r="I10" s="5">
        <v>11.348307817558201</v>
      </c>
      <c r="K10" s="6">
        <v>60.61</v>
      </c>
      <c r="L10" s="7">
        <v>59.5733090932154</v>
      </c>
    </row>
    <row r="11" spans="1:12" x14ac:dyDescent="0.25">
      <c r="A11" s="4" t="s">
        <v>57</v>
      </c>
      <c r="B11" s="4" t="s">
        <v>7</v>
      </c>
      <c r="C11" s="4">
        <v>5</v>
      </c>
      <c r="D11" s="4" t="s">
        <v>8</v>
      </c>
      <c r="E11" s="4" t="s">
        <v>16</v>
      </c>
      <c r="F11" s="4" t="s">
        <v>47</v>
      </c>
      <c r="G11" s="4" t="s">
        <v>1093</v>
      </c>
      <c r="H11" s="5"/>
      <c r="I11" s="5"/>
      <c r="K11" s="6">
        <v>46.99</v>
      </c>
      <c r="L11" s="7"/>
    </row>
    <row r="12" spans="1:12" x14ac:dyDescent="0.25">
      <c r="A12" s="4" t="s">
        <v>58</v>
      </c>
      <c r="B12" s="4" t="s">
        <v>7</v>
      </c>
      <c r="C12" s="4">
        <v>5</v>
      </c>
      <c r="D12" s="4" t="s">
        <v>10</v>
      </c>
      <c r="E12" s="4" t="s">
        <v>16</v>
      </c>
      <c r="F12" s="4" t="s">
        <v>47</v>
      </c>
      <c r="G12" s="4" t="s">
        <v>1090</v>
      </c>
      <c r="H12" s="5">
        <v>8.4244415052201802</v>
      </c>
      <c r="I12" s="5">
        <v>16.9726500353059</v>
      </c>
      <c r="K12" s="6">
        <v>89.86</v>
      </c>
      <c r="L12" s="7">
        <v>88.325794205213697</v>
      </c>
    </row>
    <row r="13" spans="1:12" x14ac:dyDescent="0.25">
      <c r="A13" s="4" t="s">
        <v>59</v>
      </c>
      <c r="B13" s="4" t="s">
        <v>7</v>
      </c>
      <c r="C13" s="4">
        <v>5</v>
      </c>
      <c r="D13" s="4" t="s">
        <v>11</v>
      </c>
      <c r="E13" s="4" t="s">
        <v>16</v>
      </c>
      <c r="F13" s="4" t="s">
        <v>47</v>
      </c>
      <c r="G13" s="4" t="s">
        <v>1090</v>
      </c>
      <c r="H13" s="5">
        <v>8.4244415052201802</v>
      </c>
      <c r="I13" s="5">
        <v>22.238984701940598</v>
      </c>
      <c r="K13" s="6">
        <v>111.61</v>
      </c>
      <c r="L13" s="7">
        <v>109.714773035436</v>
      </c>
    </row>
    <row r="14" spans="1:12" x14ac:dyDescent="0.25">
      <c r="A14" s="4" t="s">
        <v>60</v>
      </c>
      <c r="B14" s="4" t="s">
        <v>7</v>
      </c>
      <c r="C14" s="4">
        <v>5</v>
      </c>
      <c r="D14" s="4" t="s">
        <v>12</v>
      </c>
      <c r="E14" s="4" t="s">
        <v>16</v>
      </c>
      <c r="F14" s="4" t="s">
        <v>47</v>
      </c>
      <c r="G14" s="4" t="s">
        <v>1090</v>
      </c>
      <c r="H14" s="5">
        <v>8.4244415052201802</v>
      </c>
      <c r="I14" s="5">
        <v>27.698371221495702</v>
      </c>
      <c r="K14" s="6">
        <v>130.25</v>
      </c>
      <c r="L14" s="7">
        <v>128.017976564169</v>
      </c>
    </row>
    <row r="15" spans="1:12" x14ac:dyDescent="0.25">
      <c r="A15" s="4" t="s">
        <v>61</v>
      </c>
      <c r="B15" s="4" t="s">
        <v>7</v>
      </c>
      <c r="C15" s="4">
        <v>5</v>
      </c>
      <c r="D15" s="4" t="s">
        <v>13</v>
      </c>
      <c r="E15" s="4" t="s">
        <v>16</v>
      </c>
      <c r="F15" s="4" t="s">
        <v>47</v>
      </c>
      <c r="G15" s="4" t="s">
        <v>1090</v>
      </c>
      <c r="H15" s="5">
        <v>8.4244415052201802</v>
      </c>
      <c r="I15" s="5">
        <v>33.8098712062611</v>
      </c>
      <c r="K15" s="6">
        <v>150.44</v>
      </c>
      <c r="L15" s="7">
        <v>147.85031253147201</v>
      </c>
    </row>
    <row r="16" spans="1:12" x14ac:dyDescent="0.25">
      <c r="A16" s="4" t="s">
        <v>62</v>
      </c>
      <c r="B16" s="4" t="s">
        <v>7</v>
      </c>
      <c r="C16" s="4">
        <v>5</v>
      </c>
      <c r="D16" s="4" t="s">
        <v>14</v>
      </c>
      <c r="E16" s="4" t="s">
        <v>16</v>
      </c>
      <c r="F16" s="4" t="s">
        <v>53</v>
      </c>
      <c r="G16" s="4" t="s">
        <v>1090</v>
      </c>
      <c r="H16" s="5">
        <v>8.4244415052201802</v>
      </c>
      <c r="I16" s="5">
        <v>44.250027797314402</v>
      </c>
      <c r="K16" s="6">
        <v>204.74</v>
      </c>
      <c r="L16" s="7">
        <v>201.215430505103</v>
      </c>
    </row>
    <row r="17" spans="1:12" x14ac:dyDescent="0.25">
      <c r="A17" s="4" t="s">
        <v>63</v>
      </c>
      <c r="B17" s="4" t="s">
        <v>7</v>
      </c>
      <c r="C17" s="4">
        <v>5</v>
      </c>
      <c r="D17" s="4" t="s">
        <v>1091</v>
      </c>
      <c r="E17" s="4" t="s">
        <v>16</v>
      </c>
      <c r="F17" s="4" t="s">
        <v>53</v>
      </c>
      <c r="G17" s="4" t="s">
        <v>1090</v>
      </c>
      <c r="H17" s="5">
        <v>8.4244415052201802</v>
      </c>
      <c r="I17" s="5">
        <v>36.184982813925302</v>
      </c>
      <c r="K17" s="6">
        <v>176.36</v>
      </c>
      <c r="L17" s="7">
        <v>173.30786598379001</v>
      </c>
    </row>
    <row r="18" spans="1:12" x14ac:dyDescent="0.25">
      <c r="A18" s="4" t="s">
        <v>64</v>
      </c>
      <c r="B18" s="4" t="s">
        <v>7</v>
      </c>
      <c r="C18" s="4">
        <v>5</v>
      </c>
      <c r="D18" s="4" t="s">
        <v>15</v>
      </c>
      <c r="E18" s="4" t="s">
        <v>16</v>
      </c>
      <c r="F18" s="4" t="s">
        <v>47</v>
      </c>
      <c r="G18" s="4" t="s">
        <v>1090</v>
      </c>
      <c r="H18" s="5">
        <v>8.4244415052201802</v>
      </c>
      <c r="I18" s="5">
        <v>27.642759094123001</v>
      </c>
      <c r="K18" s="6">
        <v>143.96</v>
      </c>
      <c r="L18" s="7">
        <v>141.457767802913</v>
      </c>
    </row>
    <row r="19" spans="1:12" x14ac:dyDescent="0.25">
      <c r="A19" s="4" t="s">
        <v>65</v>
      </c>
      <c r="B19" s="4" t="s">
        <v>7</v>
      </c>
      <c r="C19" s="4">
        <v>5</v>
      </c>
      <c r="D19" s="4" t="s">
        <v>8</v>
      </c>
      <c r="E19" s="4" t="s">
        <v>17</v>
      </c>
      <c r="F19" s="4" t="s">
        <v>47</v>
      </c>
      <c r="G19" s="4" t="s">
        <v>1090</v>
      </c>
      <c r="H19" s="5">
        <v>8.4244415052201802</v>
      </c>
      <c r="I19" s="5">
        <v>11.137082671815399</v>
      </c>
      <c r="K19" s="6">
        <v>46.99</v>
      </c>
      <c r="L19" s="7">
        <v>46.186377188418497</v>
      </c>
    </row>
    <row r="20" spans="1:12" x14ac:dyDescent="0.25">
      <c r="A20" s="4" t="s">
        <v>66</v>
      </c>
      <c r="B20" s="4" t="s">
        <v>7</v>
      </c>
      <c r="C20" s="4">
        <v>5</v>
      </c>
      <c r="D20" s="4" t="s">
        <v>10</v>
      </c>
      <c r="E20" s="4" t="s">
        <v>17</v>
      </c>
      <c r="F20" s="4" t="s">
        <v>47</v>
      </c>
      <c r="G20" s="4" t="s">
        <v>1090</v>
      </c>
      <c r="H20" s="5">
        <v>8.4244415052201802</v>
      </c>
      <c r="I20" s="5">
        <v>15.6503647371614</v>
      </c>
      <c r="K20" s="6">
        <v>66.510000000000005</v>
      </c>
      <c r="L20" s="7">
        <v>65.374415068380102</v>
      </c>
    </row>
    <row r="21" spans="1:12" x14ac:dyDescent="0.25">
      <c r="A21" s="4" t="s">
        <v>67</v>
      </c>
      <c r="B21" s="4" t="s">
        <v>7</v>
      </c>
      <c r="C21" s="4">
        <v>5</v>
      </c>
      <c r="D21" s="4" t="s">
        <v>11</v>
      </c>
      <c r="E21" s="4" t="s">
        <v>17</v>
      </c>
      <c r="F21" s="4" t="s">
        <v>47</v>
      </c>
      <c r="G21" s="4" t="s">
        <v>1090</v>
      </c>
      <c r="H21" s="5">
        <v>8.4244415052201802</v>
      </c>
      <c r="I21" s="5">
        <v>19.206673787585199</v>
      </c>
      <c r="K21" s="6">
        <v>78.22</v>
      </c>
      <c r="L21" s="7">
        <v>76.880942482391305</v>
      </c>
    </row>
    <row r="22" spans="1:12" x14ac:dyDescent="0.25">
      <c r="A22" s="4" t="s">
        <v>68</v>
      </c>
      <c r="B22" s="4" t="s">
        <v>7</v>
      </c>
      <c r="C22" s="4">
        <v>5</v>
      </c>
      <c r="D22" s="4" t="s">
        <v>12</v>
      </c>
      <c r="E22" s="4" t="s">
        <v>17</v>
      </c>
      <c r="F22" s="4" t="s">
        <v>47</v>
      </c>
      <c r="G22" s="4" t="s">
        <v>1090</v>
      </c>
      <c r="H22" s="5">
        <v>8.4244415052201802</v>
      </c>
      <c r="I22" s="5">
        <v>22.8719397106006</v>
      </c>
      <c r="K22" s="6">
        <v>90.75</v>
      </c>
      <c r="L22" s="7">
        <v>89.192970294366503</v>
      </c>
    </row>
    <row r="23" spans="1:12" x14ac:dyDescent="0.25">
      <c r="A23" s="4" t="s">
        <v>69</v>
      </c>
      <c r="B23" s="4" t="s">
        <v>7</v>
      </c>
      <c r="C23" s="4">
        <v>5</v>
      </c>
      <c r="D23" s="4" t="s">
        <v>13</v>
      </c>
      <c r="E23" s="4" t="s">
        <v>17</v>
      </c>
      <c r="F23" s="4" t="s">
        <v>47</v>
      </c>
      <c r="G23" s="4" t="s">
        <v>1090</v>
      </c>
      <c r="H23" s="5">
        <v>8.4244415052201802</v>
      </c>
      <c r="I23" s="5">
        <v>26.4087913418211</v>
      </c>
      <c r="K23" s="6">
        <v>102.06</v>
      </c>
      <c r="L23" s="7">
        <v>100.305300474828</v>
      </c>
    </row>
    <row r="24" spans="1:12" x14ac:dyDescent="0.25">
      <c r="A24" s="4" t="s">
        <v>70</v>
      </c>
      <c r="B24" s="4" t="s">
        <v>7</v>
      </c>
      <c r="C24" s="4">
        <v>5</v>
      </c>
      <c r="D24" s="4" t="s">
        <v>14</v>
      </c>
      <c r="E24" s="4" t="s">
        <v>17</v>
      </c>
      <c r="F24" s="4" t="s">
        <v>53</v>
      </c>
      <c r="G24" s="4" t="s">
        <v>1090</v>
      </c>
      <c r="H24" s="5">
        <v>8.4244415052201802</v>
      </c>
      <c r="I24" s="5">
        <v>40.889060571742803</v>
      </c>
      <c r="K24" s="6">
        <v>138.51</v>
      </c>
      <c r="L24" s="7">
        <v>136.147868268548</v>
      </c>
    </row>
    <row r="25" spans="1:12" x14ac:dyDescent="0.25">
      <c r="A25" s="4" t="s">
        <v>71</v>
      </c>
      <c r="B25" s="4" t="s">
        <v>7</v>
      </c>
      <c r="C25" s="4">
        <v>5</v>
      </c>
      <c r="D25" s="4" t="s">
        <v>1091</v>
      </c>
      <c r="E25" s="4" t="s">
        <v>17</v>
      </c>
      <c r="F25" s="4" t="s">
        <v>53</v>
      </c>
      <c r="G25" s="4" t="s">
        <v>1090</v>
      </c>
      <c r="H25" s="5">
        <v>8.4244415052201802</v>
      </c>
      <c r="I25" s="5">
        <v>32.657586629189602</v>
      </c>
      <c r="K25" s="6">
        <v>119.71</v>
      </c>
      <c r="L25" s="7">
        <v>117.636679158215</v>
      </c>
    </row>
    <row r="26" spans="1:12" x14ac:dyDescent="0.25">
      <c r="A26" s="4" t="s">
        <v>72</v>
      </c>
      <c r="B26" s="4" t="s">
        <v>7</v>
      </c>
      <c r="C26" s="4">
        <v>5</v>
      </c>
      <c r="D26" s="4" t="s">
        <v>15</v>
      </c>
      <c r="E26" s="4" t="s">
        <v>17</v>
      </c>
      <c r="F26" s="4" t="s">
        <v>47</v>
      </c>
      <c r="G26" s="4" t="s">
        <v>1090</v>
      </c>
      <c r="H26" s="5">
        <v>8.4244415052201802</v>
      </c>
      <c r="I26" s="5">
        <v>29.382258695838299</v>
      </c>
      <c r="K26" s="6">
        <v>123.88</v>
      </c>
      <c r="L26" s="7">
        <v>121.741702949486</v>
      </c>
    </row>
    <row r="27" spans="1:12" x14ac:dyDescent="0.25">
      <c r="A27" s="4" t="s">
        <v>73</v>
      </c>
      <c r="B27" s="4" t="s">
        <v>7</v>
      </c>
      <c r="C27" s="4">
        <v>5</v>
      </c>
      <c r="D27" s="4" t="s">
        <v>8</v>
      </c>
      <c r="E27" s="4" t="s">
        <v>18</v>
      </c>
      <c r="F27" s="4" t="s">
        <v>47</v>
      </c>
      <c r="G27" s="4" t="s">
        <v>1090</v>
      </c>
      <c r="H27" s="5">
        <v>8.4244415052201802</v>
      </c>
      <c r="I27" s="5">
        <v>10.3906592015139</v>
      </c>
      <c r="K27" s="6">
        <v>32.18</v>
      </c>
      <c r="L27" s="7">
        <v>31.632926672415</v>
      </c>
    </row>
    <row r="28" spans="1:12" x14ac:dyDescent="0.25">
      <c r="A28" s="4" t="s">
        <v>74</v>
      </c>
      <c r="B28" s="4" t="s">
        <v>7</v>
      </c>
      <c r="C28" s="4">
        <v>5</v>
      </c>
      <c r="D28" s="4" t="s">
        <v>10</v>
      </c>
      <c r="E28" s="4" t="s">
        <v>18</v>
      </c>
      <c r="F28" s="4" t="s">
        <v>47</v>
      </c>
      <c r="G28" s="4" t="s">
        <v>1090</v>
      </c>
      <c r="H28" s="5">
        <v>8.4244415052201802</v>
      </c>
      <c r="I28" s="5">
        <v>15.5323047683287</v>
      </c>
      <c r="K28" s="6">
        <v>50.88</v>
      </c>
      <c r="L28" s="7">
        <v>50.0143677667254</v>
      </c>
    </row>
    <row r="29" spans="1:12" x14ac:dyDescent="0.25">
      <c r="A29" s="4" t="s">
        <v>75</v>
      </c>
      <c r="B29" s="4" t="s">
        <v>7</v>
      </c>
      <c r="C29" s="4">
        <v>5</v>
      </c>
      <c r="D29" s="4" t="s">
        <v>11</v>
      </c>
      <c r="E29" s="4" t="s">
        <v>18</v>
      </c>
      <c r="F29" s="4" t="s">
        <v>47</v>
      </c>
      <c r="G29" s="4" t="s">
        <v>1090</v>
      </c>
      <c r="H29" s="5">
        <v>8.4244415052201802</v>
      </c>
      <c r="I29" s="5">
        <v>20.339885146980698</v>
      </c>
      <c r="K29" s="6">
        <v>63.24</v>
      </c>
      <c r="L29" s="7">
        <v>62.170214776840297</v>
      </c>
    </row>
    <row r="30" spans="1:12" x14ac:dyDescent="0.25">
      <c r="A30" s="4" t="s">
        <v>76</v>
      </c>
      <c r="B30" s="4" t="s">
        <v>7</v>
      </c>
      <c r="C30" s="4">
        <v>5</v>
      </c>
      <c r="D30" s="4" t="s">
        <v>12</v>
      </c>
      <c r="E30" s="4" t="s">
        <v>18</v>
      </c>
      <c r="F30" s="4" t="s">
        <v>47</v>
      </c>
      <c r="G30" s="4" t="s">
        <v>1090</v>
      </c>
      <c r="H30" s="5">
        <v>8.4244415052201802</v>
      </c>
      <c r="I30" s="5">
        <v>25.322400613636201</v>
      </c>
      <c r="K30" s="6">
        <v>74.56</v>
      </c>
      <c r="L30" s="7">
        <v>73.292732327117506</v>
      </c>
    </row>
    <row r="31" spans="1:12" x14ac:dyDescent="0.25">
      <c r="A31" s="4" t="s">
        <v>77</v>
      </c>
      <c r="B31" s="4" t="s">
        <v>7</v>
      </c>
      <c r="C31" s="4">
        <v>5</v>
      </c>
      <c r="D31" s="4" t="s">
        <v>13</v>
      </c>
      <c r="E31" s="4" t="s">
        <v>18</v>
      </c>
      <c r="F31" s="4" t="s">
        <v>47</v>
      </c>
      <c r="G31" s="4" t="s">
        <v>1090</v>
      </c>
      <c r="H31" s="5">
        <v>8.4244415052201802</v>
      </c>
      <c r="I31" s="5">
        <v>30.892709892090899</v>
      </c>
      <c r="K31" s="6">
        <v>84.18</v>
      </c>
      <c r="L31" s="7">
        <v>82.7548273991505</v>
      </c>
    </row>
    <row r="32" spans="1:12" x14ac:dyDescent="0.25">
      <c r="A32" s="4" t="s">
        <v>78</v>
      </c>
      <c r="B32" s="4" t="s">
        <v>7</v>
      </c>
      <c r="C32" s="4">
        <v>5</v>
      </c>
      <c r="D32" s="4" t="s">
        <v>14</v>
      </c>
      <c r="E32" s="4" t="s">
        <v>18</v>
      </c>
      <c r="F32" s="4" t="s">
        <v>53</v>
      </c>
      <c r="G32" s="4" t="s">
        <v>1090</v>
      </c>
      <c r="H32" s="5">
        <v>8.4244415052201802</v>
      </c>
      <c r="I32" s="5">
        <v>40.495586114055001</v>
      </c>
      <c r="K32" s="6">
        <v>94.99</v>
      </c>
      <c r="L32" s="7">
        <v>93.393501424295906</v>
      </c>
    </row>
    <row r="33" spans="1:12" x14ac:dyDescent="0.25">
      <c r="A33" s="4" t="s">
        <v>79</v>
      </c>
      <c r="B33" s="4" t="s">
        <v>7</v>
      </c>
      <c r="C33" s="4">
        <v>5</v>
      </c>
      <c r="D33" s="4" t="s">
        <v>1091</v>
      </c>
      <c r="E33" s="4" t="s">
        <v>18</v>
      </c>
      <c r="F33" s="4" t="s">
        <v>53</v>
      </c>
      <c r="G33" s="4" t="s">
        <v>1090</v>
      </c>
      <c r="H33" s="5">
        <v>8.4244415052201802</v>
      </c>
      <c r="I33" s="5">
        <v>33.108050175453698</v>
      </c>
      <c r="K33" s="6">
        <v>80.36</v>
      </c>
      <c r="L33" s="7">
        <v>79.009026652993995</v>
      </c>
    </row>
    <row r="34" spans="1:12" x14ac:dyDescent="0.25">
      <c r="A34" s="4" t="s">
        <v>80</v>
      </c>
      <c r="B34" s="4" t="s">
        <v>7</v>
      </c>
      <c r="C34" s="4">
        <v>5</v>
      </c>
      <c r="D34" s="4" t="s">
        <v>15</v>
      </c>
      <c r="E34" s="4" t="s">
        <v>18</v>
      </c>
      <c r="F34" s="4" t="s">
        <v>47</v>
      </c>
      <c r="G34" s="4" t="s">
        <v>1090</v>
      </c>
      <c r="H34" s="5">
        <v>8.4244415052201802</v>
      </c>
      <c r="I34" s="5">
        <v>25.325781092028102</v>
      </c>
      <c r="K34" s="6">
        <v>85.56</v>
      </c>
      <c r="L34" s="7">
        <v>84.081996256086001</v>
      </c>
    </row>
    <row r="35" spans="1:12" x14ac:dyDescent="0.25">
      <c r="A35" s="4" t="s">
        <v>81</v>
      </c>
      <c r="B35" s="4" t="s">
        <v>7</v>
      </c>
      <c r="C35" s="4">
        <v>5</v>
      </c>
      <c r="D35" s="4" t="s">
        <v>8</v>
      </c>
      <c r="E35" s="4" t="s">
        <v>19</v>
      </c>
      <c r="F35" s="4" t="s">
        <v>47</v>
      </c>
      <c r="G35" s="4" t="s">
        <v>1090</v>
      </c>
      <c r="H35" s="5">
        <v>8.4244415052201802</v>
      </c>
      <c r="I35" s="5">
        <v>11.2136883585357</v>
      </c>
      <c r="K35" s="6">
        <v>34.19</v>
      </c>
      <c r="L35" s="7">
        <v>33.618599301917698</v>
      </c>
    </row>
    <row r="36" spans="1:12" x14ac:dyDescent="0.25">
      <c r="A36" s="4" t="s">
        <v>82</v>
      </c>
      <c r="B36" s="4" t="s">
        <v>7</v>
      </c>
      <c r="C36" s="4">
        <v>5</v>
      </c>
      <c r="D36" s="4" t="s">
        <v>10</v>
      </c>
      <c r="E36" s="4" t="s">
        <v>19</v>
      </c>
      <c r="F36" s="4" t="s">
        <v>47</v>
      </c>
      <c r="G36" s="4" t="s">
        <v>1090</v>
      </c>
      <c r="H36" s="5">
        <v>8.4244415052201802</v>
      </c>
      <c r="I36" s="5">
        <v>16.758655480666999</v>
      </c>
      <c r="K36" s="6">
        <v>53.75</v>
      </c>
      <c r="L36" s="7">
        <v>52.846707132034197</v>
      </c>
    </row>
    <row r="37" spans="1:12" x14ac:dyDescent="0.25">
      <c r="A37" s="4" t="s">
        <v>83</v>
      </c>
      <c r="B37" s="4" t="s">
        <v>7</v>
      </c>
      <c r="C37" s="4">
        <v>5</v>
      </c>
      <c r="D37" s="4" t="s">
        <v>11</v>
      </c>
      <c r="E37" s="4" t="s">
        <v>19</v>
      </c>
      <c r="F37" s="4" t="s">
        <v>47</v>
      </c>
      <c r="G37" s="4" t="s">
        <v>1090</v>
      </c>
      <c r="H37" s="5">
        <v>8.4244415052201802</v>
      </c>
      <c r="I37" s="5">
        <v>21.940046819194801</v>
      </c>
      <c r="K37" s="6">
        <v>68.89</v>
      </c>
      <c r="L37" s="7">
        <v>67.7363914999451</v>
      </c>
    </row>
    <row r="38" spans="1:12" x14ac:dyDescent="0.25">
      <c r="A38" s="4" t="s">
        <v>84</v>
      </c>
      <c r="B38" s="4" t="s">
        <v>7</v>
      </c>
      <c r="C38" s="4">
        <v>5</v>
      </c>
      <c r="D38" s="4" t="s">
        <v>12</v>
      </c>
      <c r="E38" s="4" t="s">
        <v>19</v>
      </c>
      <c r="F38" s="4" t="s">
        <v>47</v>
      </c>
      <c r="G38" s="4" t="s">
        <v>1090</v>
      </c>
      <c r="H38" s="5">
        <v>8.4244415052201802</v>
      </c>
      <c r="I38" s="5">
        <v>27.309347621678299</v>
      </c>
      <c r="K38" s="6">
        <v>78.569999999999993</v>
      </c>
      <c r="L38" s="7">
        <v>77.228154248767396</v>
      </c>
    </row>
    <row r="39" spans="1:12" x14ac:dyDescent="0.25">
      <c r="A39" s="4" t="s">
        <v>85</v>
      </c>
      <c r="B39" s="4" t="s">
        <v>7</v>
      </c>
      <c r="C39" s="4">
        <v>5</v>
      </c>
      <c r="D39" s="4" t="s">
        <v>13</v>
      </c>
      <c r="E39" s="4" t="s">
        <v>19</v>
      </c>
      <c r="F39" s="4" t="s">
        <v>47</v>
      </c>
      <c r="G39" s="4" t="s">
        <v>1090</v>
      </c>
      <c r="H39" s="5">
        <v>8.4244415052201802</v>
      </c>
      <c r="I39" s="5">
        <v>33.308492084202001</v>
      </c>
      <c r="K39" s="6">
        <v>90.94</v>
      </c>
      <c r="L39" s="7">
        <v>89.397934223885201</v>
      </c>
    </row>
    <row r="40" spans="1:12" x14ac:dyDescent="0.25">
      <c r="A40" s="4" t="s">
        <v>86</v>
      </c>
      <c r="B40" s="4" t="s">
        <v>7</v>
      </c>
      <c r="C40" s="4">
        <v>5</v>
      </c>
      <c r="D40" s="4" t="s">
        <v>14</v>
      </c>
      <c r="E40" s="4" t="s">
        <v>19</v>
      </c>
      <c r="F40" s="4" t="s">
        <v>53</v>
      </c>
      <c r="G40" s="4" t="s">
        <v>1090</v>
      </c>
      <c r="H40" s="5">
        <v>8.4244415052201802</v>
      </c>
      <c r="I40" s="5">
        <v>43.693267947471597</v>
      </c>
      <c r="K40" s="6">
        <v>136.16</v>
      </c>
      <c r="L40" s="7">
        <v>133.85129701339901</v>
      </c>
    </row>
    <row r="41" spans="1:12" x14ac:dyDescent="0.25">
      <c r="A41" s="4" t="s">
        <v>87</v>
      </c>
      <c r="B41" s="4" t="s">
        <v>7</v>
      </c>
      <c r="C41" s="4">
        <v>5</v>
      </c>
      <c r="D41" s="4" t="s">
        <v>1091</v>
      </c>
      <c r="E41" s="4" t="s">
        <v>19</v>
      </c>
      <c r="F41" s="4" t="s">
        <v>53</v>
      </c>
      <c r="G41" s="4" t="s">
        <v>1090</v>
      </c>
      <c r="H41" s="5">
        <v>8.4244415052201802</v>
      </c>
      <c r="I41" s="5">
        <v>35.719078669243899</v>
      </c>
      <c r="K41" s="6">
        <v>110.51</v>
      </c>
      <c r="L41" s="7">
        <v>108.637555127532</v>
      </c>
    </row>
    <row r="42" spans="1:12" x14ac:dyDescent="0.25">
      <c r="A42" s="4" t="s">
        <v>88</v>
      </c>
      <c r="B42" s="4" t="s">
        <v>7</v>
      </c>
      <c r="C42" s="4">
        <v>5</v>
      </c>
      <c r="D42" s="4" t="s">
        <v>15</v>
      </c>
      <c r="E42" s="4" t="s">
        <v>19</v>
      </c>
      <c r="F42" s="4" t="s">
        <v>47</v>
      </c>
      <c r="G42" s="4" t="s">
        <v>1090</v>
      </c>
      <c r="H42" s="5">
        <v>8.4244415052201802</v>
      </c>
      <c r="I42" s="5">
        <v>27.339478054785001</v>
      </c>
      <c r="K42" s="6">
        <v>91.75</v>
      </c>
      <c r="L42" s="7">
        <v>90.166405081446499</v>
      </c>
    </row>
    <row r="43" spans="1:12" x14ac:dyDescent="0.25">
      <c r="A43" s="4" t="s">
        <v>89</v>
      </c>
      <c r="B43" s="4" t="s">
        <v>7</v>
      </c>
      <c r="C43" s="4">
        <v>5</v>
      </c>
      <c r="D43" s="4" t="s">
        <v>8</v>
      </c>
      <c r="E43" s="4" t="s">
        <v>20</v>
      </c>
      <c r="F43" s="4" t="s">
        <v>47</v>
      </c>
      <c r="G43" s="4" t="s">
        <v>1090</v>
      </c>
      <c r="H43" s="5">
        <v>8.4244415052201802</v>
      </c>
      <c r="I43" s="5">
        <v>10.7344510589511</v>
      </c>
      <c r="K43" s="6">
        <v>35.56</v>
      </c>
      <c r="L43" s="7">
        <v>34.9604244200724</v>
      </c>
    </row>
    <row r="44" spans="1:12" x14ac:dyDescent="0.25">
      <c r="A44" s="4" t="s">
        <v>90</v>
      </c>
      <c r="B44" s="4" t="s">
        <v>7</v>
      </c>
      <c r="C44" s="4">
        <v>5</v>
      </c>
      <c r="D44" s="4" t="s">
        <v>10</v>
      </c>
      <c r="E44" s="4" t="s">
        <v>20</v>
      </c>
      <c r="F44" s="4" t="s">
        <v>47</v>
      </c>
      <c r="G44" s="4" t="s">
        <v>1090</v>
      </c>
      <c r="H44" s="5">
        <v>8.4244415052201802</v>
      </c>
      <c r="I44" s="5">
        <v>15.362495649301501</v>
      </c>
      <c r="K44" s="6">
        <v>53.08</v>
      </c>
      <c r="L44" s="7">
        <v>52.175677111090501</v>
      </c>
    </row>
    <row r="45" spans="1:12" x14ac:dyDescent="0.25">
      <c r="A45" s="4" t="s">
        <v>91</v>
      </c>
      <c r="B45" s="4" t="s">
        <v>7</v>
      </c>
      <c r="C45" s="4">
        <v>5</v>
      </c>
      <c r="D45" s="4" t="s">
        <v>11</v>
      </c>
      <c r="E45" s="4" t="s">
        <v>20</v>
      </c>
      <c r="F45" s="4" t="s">
        <v>47</v>
      </c>
      <c r="G45" s="4" t="s">
        <v>1090</v>
      </c>
      <c r="H45" s="5">
        <v>8.4244415052201802</v>
      </c>
      <c r="I45" s="5">
        <v>19.2021141736545</v>
      </c>
      <c r="K45" s="6">
        <v>64.36</v>
      </c>
      <c r="L45" s="7">
        <v>63.270707063882703</v>
      </c>
    </row>
    <row r="46" spans="1:12" x14ac:dyDescent="0.25">
      <c r="A46" s="4" t="s">
        <v>92</v>
      </c>
      <c r="B46" s="4" t="s">
        <v>7</v>
      </c>
      <c r="C46" s="4">
        <v>5</v>
      </c>
      <c r="D46" s="4" t="s">
        <v>12</v>
      </c>
      <c r="E46" s="4" t="s">
        <v>20</v>
      </c>
      <c r="F46" s="4" t="s">
        <v>47</v>
      </c>
      <c r="G46" s="4" t="s">
        <v>1090</v>
      </c>
      <c r="H46" s="5">
        <v>8.4244415052201802</v>
      </c>
      <c r="I46" s="5">
        <v>23.1441051182093</v>
      </c>
      <c r="K46" s="6">
        <v>74.45</v>
      </c>
      <c r="L46" s="7">
        <v>73.180698477722501</v>
      </c>
    </row>
    <row r="47" spans="1:12" x14ac:dyDescent="0.25">
      <c r="A47" s="4" t="s">
        <v>93</v>
      </c>
      <c r="B47" s="4" t="s">
        <v>7</v>
      </c>
      <c r="C47" s="4">
        <v>5</v>
      </c>
      <c r="D47" s="4" t="s">
        <v>13</v>
      </c>
      <c r="E47" s="4" t="s">
        <v>20</v>
      </c>
      <c r="F47" s="4" t="s">
        <v>47</v>
      </c>
      <c r="G47" s="4" t="s">
        <v>1090</v>
      </c>
      <c r="H47" s="5">
        <v>8.4244415052201802</v>
      </c>
      <c r="I47" s="5">
        <v>27.110824086038502</v>
      </c>
      <c r="K47" s="6">
        <v>82.13</v>
      </c>
      <c r="L47" s="7">
        <v>80.726393246889799</v>
      </c>
    </row>
    <row r="48" spans="1:12" x14ac:dyDescent="0.25">
      <c r="A48" s="4" t="s">
        <v>94</v>
      </c>
      <c r="B48" s="4" t="s">
        <v>7</v>
      </c>
      <c r="C48" s="4">
        <v>5</v>
      </c>
      <c r="D48" s="4" t="s">
        <v>14</v>
      </c>
      <c r="E48" s="4" t="s">
        <v>20</v>
      </c>
      <c r="F48" s="4" t="s">
        <v>53</v>
      </c>
      <c r="G48" s="4" t="s">
        <v>1090</v>
      </c>
      <c r="H48" s="5">
        <v>8.4244415052201802</v>
      </c>
      <c r="I48" s="5">
        <v>40.112616314163397</v>
      </c>
      <c r="K48" s="6">
        <v>110.58</v>
      </c>
      <c r="L48" s="7">
        <v>108.693565803632</v>
      </c>
    </row>
    <row r="49" spans="1:12" x14ac:dyDescent="0.25">
      <c r="A49" s="4" t="s">
        <v>95</v>
      </c>
      <c r="B49" s="4" t="s">
        <v>7</v>
      </c>
      <c r="C49" s="4">
        <v>5</v>
      </c>
      <c r="D49" s="4" t="s">
        <v>1091</v>
      </c>
      <c r="E49" s="4" t="s">
        <v>20</v>
      </c>
      <c r="F49" s="4" t="s">
        <v>53</v>
      </c>
      <c r="G49" s="4" t="s">
        <v>1090</v>
      </c>
      <c r="H49" s="5">
        <v>8.4244415052201802</v>
      </c>
      <c r="I49" s="5">
        <v>32.253079327613797</v>
      </c>
      <c r="K49" s="6">
        <v>85.48</v>
      </c>
      <c r="L49" s="7">
        <v>84.025095545160099</v>
      </c>
    </row>
    <row r="50" spans="1:12" x14ac:dyDescent="0.25">
      <c r="A50" s="4" t="s">
        <v>96</v>
      </c>
      <c r="B50" s="4" t="s">
        <v>7</v>
      </c>
      <c r="C50" s="4">
        <v>5</v>
      </c>
      <c r="D50" s="4" t="s">
        <v>15</v>
      </c>
      <c r="E50" s="4" t="s">
        <v>20</v>
      </c>
      <c r="F50" s="4" t="s">
        <v>47</v>
      </c>
      <c r="G50" s="4" t="s">
        <v>1090</v>
      </c>
      <c r="H50" s="5">
        <v>8.4244415052201802</v>
      </c>
      <c r="I50" s="5">
        <v>27.632546744235299</v>
      </c>
      <c r="K50" s="6">
        <v>95.31</v>
      </c>
      <c r="L50" s="7">
        <v>93.663846107055804</v>
      </c>
    </row>
    <row r="51" spans="1:12" x14ac:dyDescent="0.25">
      <c r="A51" s="4" t="s">
        <v>97</v>
      </c>
      <c r="B51" s="4" t="s">
        <v>7</v>
      </c>
      <c r="C51" s="4">
        <v>5</v>
      </c>
      <c r="D51" s="4" t="s">
        <v>8</v>
      </c>
      <c r="E51" s="4" t="s">
        <v>21</v>
      </c>
      <c r="F51" s="4" t="s">
        <v>47</v>
      </c>
      <c r="G51" s="4" t="s">
        <v>1090</v>
      </c>
      <c r="H51" s="5">
        <v>8.4244415052201802</v>
      </c>
      <c r="I51" s="5">
        <v>9.1717307943705197</v>
      </c>
      <c r="K51" s="6">
        <v>38.33</v>
      </c>
      <c r="L51" s="7">
        <v>37.678968058697102</v>
      </c>
    </row>
    <row r="52" spans="1:12" x14ac:dyDescent="0.25">
      <c r="A52" s="4" t="s">
        <v>98</v>
      </c>
      <c r="B52" s="4" t="s">
        <v>7</v>
      </c>
      <c r="C52" s="4">
        <v>5</v>
      </c>
      <c r="D52" s="4" t="s">
        <v>10</v>
      </c>
      <c r="E52" s="4" t="s">
        <v>21</v>
      </c>
      <c r="F52" s="4" t="s">
        <v>47</v>
      </c>
      <c r="G52" s="4" t="s">
        <v>1090</v>
      </c>
      <c r="H52" s="5">
        <v>8.4244415052201802</v>
      </c>
      <c r="I52" s="5">
        <v>12.538960816270199</v>
      </c>
      <c r="K52" s="6">
        <v>53.97</v>
      </c>
      <c r="L52" s="7">
        <v>53.0463849128883</v>
      </c>
    </row>
    <row r="53" spans="1:12" x14ac:dyDescent="0.25">
      <c r="A53" s="4" t="s">
        <v>99</v>
      </c>
      <c r="B53" s="4" t="s">
        <v>7</v>
      </c>
      <c r="C53" s="4">
        <v>5</v>
      </c>
      <c r="D53" s="4" t="s">
        <v>11</v>
      </c>
      <c r="E53" s="4" t="s">
        <v>21</v>
      </c>
      <c r="F53" s="4" t="s">
        <v>47</v>
      </c>
      <c r="G53" s="4" t="s">
        <v>1090</v>
      </c>
      <c r="H53" s="5">
        <v>8.4244415052201802</v>
      </c>
      <c r="I53" s="5">
        <v>14.9875442918697</v>
      </c>
      <c r="K53" s="6">
        <v>60.91</v>
      </c>
      <c r="L53" s="7">
        <v>59.878625620813999</v>
      </c>
    </row>
    <row r="54" spans="1:12" x14ac:dyDescent="0.25">
      <c r="A54" s="4" t="s">
        <v>100</v>
      </c>
      <c r="B54" s="4" t="s">
        <v>7</v>
      </c>
      <c r="C54" s="4">
        <v>5</v>
      </c>
      <c r="D54" s="4" t="s">
        <v>12</v>
      </c>
      <c r="E54" s="4" t="s">
        <v>21</v>
      </c>
      <c r="F54" s="4" t="s">
        <v>47</v>
      </c>
      <c r="G54" s="4" t="s">
        <v>1090</v>
      </c>
      <c r="H54" s="5">
        <v>8.4244415052201802</v>
      </c>
      <c r="I54" s="5">
        <v>17.5512971617697</v>
      </c>
      <c r="K54" s="6">
        <v>66.540000000000006</v>
      </c>
      <c r="L54" s="7">
        <v>65.400595426741603</v>
      </c>
    </row>
    <row r="55" spans="1:12" x14ac:dyDescent="0.25">
      <c r="A55" s="4" t="s">
        <v>101</v>
      </c>
      <c r="B55" s="4" t="s">
        <v>7</v>
      </c>
      <c r="C55" s="4">
        <v>5</v>
      </c>
      <c r="D55" s="4" t="s">
        <v>13</v>
      </c>
      <c r="E55" s="4" t="s">
        <v>21</v>
      </c>
      <c r="F55" s="4" t="s">
        <v>47</v>
      </c>
      <c r="G55" s="4" t="s">
        <v>1090</v>
      </c>
      <c r="H55" s="5">
        <v>8.4244415052201802</v>
      </c>
      <c r="I55" s="5">
        <v>19.876499848610099</v>
      </c>
      <c r="K55" s="6">
        <v>70.63</v>
      </c>
      <c r="L55" s="7">
        <v>69.420794177803401</v>
      </c>
    </row>
    <row r="56" spans="1:12" x14ac:dyDescent="0.25">
      <c r="A56" s="4" t="s">
        <v>102</v>
      </c>
      <c r="B56" s="4" t="s">
        <v>7</v>
      </c>
      <c r="C56" s="4">
        <v>5</v>
      </c>
      <c r="D56" s="4" t="s">
        <v>14</v>
      </c>
      <c r="E56" s="4" t="s">
        <v>21</v>
      </c>
      <c r="F56" s="4" t="s">
        <v>53</v>
      </c>
      <c r="G56" s="4" t="s">
        <v>1090</v>
      </c>
      <c r="H56" s="5">
        <v>8.4244415052201802</v>
      </c>
      <c r="I56" s="5">
        <v>32.789316047416001</v>
      </c>
      <c r="K56" s="6">
        <v>108.28</v>
      </c>
      <c r="L56" s="7">
        <v>106.45543281442001</v>
      </c>
    </row>
    <row r="57" spans="1:12" x14ac:dyDescent="0.25">
      <c r="A57" s="4" t="s">
        <v>103</v>
      </c>
      <c r="B57" s="4" t="s">
        <v>7</v>
      </c>
      <c r="C57" s="4">
        <v>5</v>
      </c>
      <c r="D57" s="4" t="s">
        <v>1091</v>
      </c>
      <c r="E57" s="4" t="s">
        <v>21</v>
      </c>
      <c r="F57" s="4" t="s">
        <v>53</v>
      </c>
      <c r="G57" s="4" t="s">
        <v>1090</v>
      </c>
      <c r="H57" s="5">
        <v>8.4244415052201802</v>
      </c>
      <c r="I57" s="5">
        <v>25.932797549589601</v>
      </c>
      <c r="K57" s="6">
        <v>91.46</v>
      </c>
      <c r="L57" s="7">
        <v>89.896353771186995</v>
      </c>
    </row>
    <row r="58" spans="1:12" x14ac:dyDescent="0.25">
      <c r="A58" s="4" t="s">
        <v>104</v>
      </c>
      <c r="B58" s="4" t="s">
        <v>7</v>
      </c>
      <c r="C58" s="4">
        <v>5</v>
      </c>
      <c r="D58" s="4" t="s">
        <v>15</v>
      </c>
      <c r="E58" s="4" t="s">
        <v>21</v>
      </c>
      <c r="F58" s="4" t="s">
        <v>47</v>
      </c>
      <c r="G58" s="4" t="s">
        <v>1090</v>
      </c>
      <c r="H58" s="5">
        <v>8.4244415052201802</v>
      </c>
      <c r="I58" s="5">
        <v>25.161945922093899</v>
      </c>
      <c r="K58" s="6">
        <v>100.28</v>
      </c>
      <c r="L58" s="7">
        <v>98.547550240252207</v>
      </c>
    </row>
    <row r="59" spans="1:12" x14ac:dyDescent="0.25">
      <c r="A59" s="4" t="s">
        <v>105</v>
      </c>
      <c r="B59" s="4" t="s">
        <v>7</v>
      </c>
      <c r="C59" s="4">
        <v>5</v>
      </c>
      <c r="D59" s="4" t="s">
        <v>8</v>
      </c>
      <c r="E59" s="4" t="s">
        <v>22</v>
      </c>
      <c r="F59" s="4" t="s">
        <v>47</v>
      </c>
      <c r="G59" s="4" t="s">
        <v>1090</v>
      </c>
      <c r="H59" s="5">
        <v>8.4244415052201802</v>
      </c>
      <c r="I59" s="5">
        <v>9.2593821883231904</v>
      </c>
      <c r="K59" s="6">
        <v>28.34</v>
      </c>
      <c r="L59" s="7">
        <v>27.872214109863801</v>
      </c>
    </row>
    <row r="60" spans="1:12" x14ac:dyDescent="0.25">
      <c r="A60" s="4" t="s">
        <v>106</v>
      </c>
      <c r="B60" s="4" t="s">
        <v>7</v>
      </c>
      <c r="C60" s="4">
        <v>5</v>
      </c>
      <c r="D60" s="4" t="s">
        <v>10</v>
      </c>
      <c r="E60" s="4" t="s">
        <v>22</v>
      </c>
      <c r="F60" s="4" t="s">
        <v>47</v>
      </c>
      <c r="G60" s="4" t="s">
        <v>1090</v>
      </c>
      <c r="H60" s="5">
        <v>8.4244415052201802</v>
      </c>
      <c r="I60" s="5">
        <v>13.157260076637099</v>
      </c>
      <c r="K60" s="6">
        <v>41.83</v>
      </c>
      <c r="L60" s="7">
        <v>41.1366881252928</v>
      </c>
    </row>
    <row r="61" spans="1:12" x14ac:dyDescent="0.25">
      <c r="A61" s="4" t="s">
        <v>107</v>
      </c>
      <c r="B61" s="4" t="s">
        <v>7</v>
      </c>
      <c r="C61" s="4">
        <v>5</v>
      </c>
      <c r="D61" s="4" t="s">
        <v>11</v>
      </c>
      <c r="E61" s="4" t="s">
        <v>22</v>
      </c>
      <c r="F61" s="4" t="s">
        <v>47</v>
      </c>
      <c r="G61" s="4" t="s">
        <v>1090</v>
      </c>
      <c r="H61" s="5">
        <v>8.4244415052201802</v>
      </c>
      <c r="I61" s="5">
        <v>16.327042976475798</v>
      </c>
      <c r="K61" s="6">
        <v>50.57</v>
      </c>
      <c r="L61" s="7">
        <v>49.725549611225297</v>
      </c>
    </row>
    <row r="62" spans="1:12" x14ac:dyDescent="0.25">
      <c r="A62" s="4" t="s">
        <v>108</v>
      </c>
      <c r="B62" s="4" t="s">
        <v>7</v>
      </c>
      <c r="C62" s="4">
        <v>5</v>
      </c>
      <c r="D62" s="4" t="s">
        <v>12</v>
      </c>
      <c r="E62" s="4" t="s">
        <v>22</v>
      </c>
      <c r="F62" s="4" t="s">
        <v>47</v>
      </c>
      <c r="G62" s="4" t="s">
        <v>1090</v>
      </c>
      <c r="H62" s="5">
        <v>8.4244415052201802</v>
      </c>
      <c r="I62" s="5">
        <v>19.584345005820399</v>
      </c>
      <c r="K62" s="6">
        <v>58.4</v>
      </c>
      <c r="L62" s="7">
        <v>57.411500659440598</v>
      </c>
    </row>
    <row r="63" spans="1:12" x14ac:dyDescent="0.25">
      <c r="A63" s="4" t="s">
        <v>109</v>
      </c>
      <c r="B63" s="4" t="s">
        <v>7</v>
      </c>
      <c r="C63" s="4">
        <v>5</v>
      </c>
      <c r="D63" s="4" t="s">
        <v>13</v>
      </c>
      <c r="E63" s="4" t="s">
        <v>22</v>
      </c>
      <c r="F63" s="4" t="s">
        <v>47</v>
      </c>
      <c r="G63" s="4" t="s">
        <v>1090</v>
      </c>
      <c r="H63" s="5">
        <v>8.4244415052201802</v>
      </c>
      <c r="I63" s="5">
        <v>22.8084820602277</v>
      </c>
      <c r="K63" s="6">
        <v>63.19</v>
      </c>
      <c r="L63" s="7">
        <v>62.1290507289335</v>
      </c>
    </row>
    <row r="64" spans="1:12" x14ac:dyDescent="0.25">
      <c r="A64" s="4" t="s">
        <v>110</v>
      </c>
      <c r="B64" s="4" t="s">
        <v>7</v>
      </c>
      <c r="C64" s="4">
        <v>5</v>
      </c>
      <c r="D64" s="4" t="s">
        <v>14</v>
      </c>
      <c r="E64" s="4" t="s">
        <v>22</v>
      </c>
      <c r="F64" s="4" t="s">
        <v>53</v>
      </c>
      <c r="G64" s="4" t="s">
        <v>1090</v>
      </c>
      <c r="H64" s="5">
        <v>8.4244415052201802</v>
      </c>
      <c r="I64" s="5">
        <v>34.362771373435301</v>
      </c>
      <c r="K64" s="6">
        <v>82.48</v>
      </c>
      <c r="L64" s="7">
        <v>81.092043446474406</v>
      </c>
    </row>
    <row r="65" spans="1:12" x14ac:dyDescent="0.25">
      <c r="A65" s="4" t="s">
        <v>111</v>
      </c>
      <c r="B65" s="4" t="s">
        <v>7</v>
      </c>
      <c r="C65" s="4">
        <v>5</v>
      </c>
      <c r="D65" s="4" t="s">
        <v>1091</v>
      </c>
      <c r="E65" s="4" t="s">
        <v>22</v>
      </c>
      <c r="F65" s="4" t="s">
        <v>53</v>
      </c>
      <c r="G65" s="4" t="s">
        <v>1090</v>
      </c>
      <c r="H65" s="5">
        <v>8.4244415052201802</v>
      </c>
      <c r="I65" s="5">
        <v>27.556984246927499</v>
      </c>
      <c r="K65" s="6">
        <v>69.489999999999995</v>
      </c>
      <c r="L65" s="7">
        <v>68.318208205938404</v>
      </c>
    </row>
    <row r="66" spans="1:12" x14ac:dyDescent="0.25">
      <c r="A66" s="4" t="s">
        <v>112</v>
      </c>
      <c r="B66" s="4" t="s">
        <v>7</v>
      </c>
      <c r="C66" s="4">
        <v>5</v>
      </c>
      <c r="D66" s="4" t="s">
        <v>15</v>
      </c>
      <c r="E66" s="4" t="s">
        <v>22</v>
      </c>
      <c r="F66" s="4" t="s">
        <v>47</v>
      </c>
      <c r="G66" s="4" t="s">
        <v>1090</v>
      </c>
      <c r="H66" s="5">
        <v>8.4244415052201802</v>
      </c>
      <c r="I66" s="5">
        <v>24.062430827998099</v>
      </c>
      <c r="K66" s="6">
        <v>78.599999999999994</v>
      </c>
      <c r="L66" s="7">
        <v>77.244781142774102</v>
      </c>
    </row>
    <row r="67" spans="1:12" x14ac:dyDescent="0.25">
      <c r="A67" s="4" t="s">
        <v>113</v>
      </c>
      <c r="B67" s="4" t="s">
        <v>23</v>
      </c>
      <c r="C67" s="4">
        <v>5</v>
      </c>
      <c r="D67" s="4" t="s">
        <v>8</v>
      </c>
      <c r="E67" s="4" t="s">
        <v>9</v>
      </c>
      <c r="F67" s="4" t="s">
        <v>47</v>
      </c>
      <c r="G67" s="4" t="s">
        <v>1090</v>
      </c>
      <c r="H67" s="5">
        <v>8.4244415052201802</v>
      </c>
      <c r="I67" s="5">
        <v>6.8865448440647299</v>
      </c>
      <c r="K67" s="6">
        <v>24.5</v>
      </c>
      <c r="L67" s="7">
        <v>24.090558608714801</v>
      </c>
    </row>
    <row r="68" spans="1:12" x14ac:dyDescent="0.25">
      <c r="A68" s="4" t="s">
        <v>114</v>
      </c>
      <c r="B68" s="4" t="s">
        <v>23</v>
      </c>
      <c r="C68" s="4">
        <v>5</v>
      </c>
      <c r="D68" s="4" t="s">
        <v>10</v>
      </c>
      <c r="E68" s="4" t="s">
        <v>9</v>
      </c>
      <c r="F68" s="4" t="s">
        <v>47</v>
      </c>
      <c r="G68" s="4" t="s">
        <v>1090</v>
      </c>
      <c r="H68" s="5">
        <v>8.4244415052201802</v>
      </c>
      <c r="I68" s="5">
        <v>9.9143959360603997</v>
      </c>
      <c r="K68" s="6">
        <v>35.729999999999997</v>
      </c>
      <c r="L68" s="7">
        <v>35.126811901832603</v>
      </c>
    </row>
    <row r="69" spans="1:12" x14ac:dyDescent="0.25">
      <c r="A69" s="4" t="s">
        <v>115</v>
      </c>
      <c r="B69" s="4" t="s">
        <v>23</v>
      </c>
      <c r="C69" s="4">
        <v>5</v>
      </c>
      <c r="D69" s="4" t="s">
        <v>11</v>
      </c>
      <c r="E69" s="4" t="s">
        <v>9</v>
      </c>
      <c r="F69" s="4" t="s">
        <v>47</v>
      </c>
      <c r="G69" s="4" t="s">
        <v>1090</v>
      </c>
      <c r="H69" s="5">
        <v>8.4244415052201802</v>
      </c>
      <c r="I69" s="5">
        <v>12.4683881896577</v>
      </c>
      <c r="K69" s="6">
        <v>43.73</v>
      </c>
      <c r="L69" s="7">
        <v>42.996151142435799</v>
      </c>
    </row>
    <row r="70" spans="1:12" x14ac:dyDescent="0.25">
      <c r="A70" s="4" t="s">
        <v>116</v>
      </c>
      <c r="B70" s="4" t="s">
        <v>23</v>
      </c>
      <c r="C70" s="4">
        <v>5</v>
      </c>
      <c r="D70" s="4" t="s">
        <v>12</v>
      </c>
      <c r="E70" s="4" t="s">
        <v>9</v>
      </c>
      <c r="F70" s="4" t="s">
        <v>47</v>
      </c>
      <c r="G70" s="4" t="s">
        <v>1090</v>
      </c>
      <c r="H70" s="5">
        <v>8.4244415052201802</v>
      </c>
      <c r="I70" s="5">
        <v>15.089913087579401</v>
      </c>
      <c r="K70" s="6">
        <v>52.21</v>
      </c>
      <c r="L70" s="7">
        <v>51.3212558653183</v>
      </c>
    </row>
    <row r="71" spans="1:12" x14ac:dyDescent="0.25">
      <c r="A71" s="4" t="s">
        <v>117</v>
      </c>
      <c r="B71" s="4" t="s">
        <v>23</v>
      </c>
      <c r="C71" s="4">
        <v>5</v>
      </c>
      <c r="D71" s="4" t="s">
        <v>13</v>
      </c>
      <c r="E71" s="4" t="s">
        <v>9</v>
      </c>
      <c r="F71" s="4" t="s">
        <v>47</v>
      </c>
      <c r="G71" s="4" t="s">
        <v>1090</v>
      </c>
      <c r="H71" s="5">
        <v>8.4244415052201802</v>
      </c>
      <c r="I71" s="5">
        <v>17.764728724696099</v>
      </c>
      <c r="K71" s="6">
        <v>56.64</v>
      </c>
      <c r="L71" s="7">
        <v>55.680506125566602</v>
      </c>
    </row>
    <row r="72" spans="1:12" x14ac:dyDescent="0.25">
      <c r="A72" s="4" t="s">
        <v>118</v>
      </c>
      <c r="B72" s="4" t="s">
        <v>23</v>
      </c>
      <c r="C72" s="4">
        <v>5</v>
      </c>
      <c r="D72" s="4" t="s">
        <v>14</v>
      </c>
      <c r="E72" s="4" t="s">
        <v>9</v>
      </c>
      <c r="F72" s="4" t="s">
        <v>53</v>
      </c>
      <c r="G72" s="4" t="s">
        <v>1090</v>
      </c>
      <c r="H72" s="5">
        <v>8.4244415052201802</v>
      </c>
      <c r="I72" s="5">
        <v>25.882048289626201</v>
      </c>
      <c r="K72" s="6">
        <v>73.11</v>
      </c>
      <c r="L72" s="7">
        <v>71.872775360419197</v>
      </c>
    </row>
    <row r="73" spans="1:12" x14ac:dyDescent="0.25">
      <c r="A73" s="4" t="s">
        <v>119</v>
      </c>
      <c r="B73" s="4" t="s">
        <v>23</v>
      </c>
      <c r="C73" s="4">
        <v>5</v>
      </c>
      <c r="D73" s="4" t="s">
        <v>1091</v>
      </c>
      <c r="E73" s="4" t="s">
        <v>9</v>
      </c>
      <c r="F73" s="4" t="s">
        <v>53</v>
      </c>
      <c r="G73" s="4" t="s">
        <v>1090</v>
      </c>
      <c r="H73" s="5">
        <v>8.4244415052201802</v>
      </c>
      <c r="I73" s="5">
        <v>20.8570522322374</v>
      </c>
      <c r="K73" s="6">
        <v>61.12</v>
      </c>
      <c r="L73" s="7">
        <v>60.084483892183599</v>
      </c>
    </row>
    <row r="74" spans="1:12" x14ac:dyDescent="0.25">
      <c r="A74" s="4" t="s">
        <v>120</v>
      </c>
      <c r="B74" s="4" t="s">
        <v>23</v>
      </c>
      <c r="C74" s="4">
        <v>5</v>
      </c>
      <c r="D74" s="4" t="s">
        <v>15</v>
      </c>
      <c r="E74" s="4" t="s">
        <v>9</v>
      </c>
      <c r="F74" s="4" t="s">
        <v>47</v>
      </c>
      <c r="G74" s="4" t="s">
        <v>1090</v>
      </c>
      <c r="H74" s="5">
        <v>8.4244415052201802</v>
      </c>
      <c r="I74" s="5">
        <v>17.589869139453999</v>
      </c>
      <c r="K74" s="6">
        <v>62.97</v>
      </c>
      <c r="L74" s="7">
        <v>61.886079363499398</v>
      </c>
    </row>
    <row r="75" spans="1:12" x14ac:dyDescent="0.25">
      <c r="A75" s="4" t="s">
        <v>121</v>
      </c>
      <c r="B75" s="4" t="s">
        <v>23</v>
      </c>
      <c r="C75" s="4">
        <v>5</v>
      </c>
      <c r="D75" s="4" t="s">
        <v>8</v>
      </c>
      <c r="E75" s="4" t="s">
        <v>16</v>
      </c>
      <c r="F75" s="4" t="s">
        <v>47</v>
      </c>
      <c r="G75" s="4" t="s">
        <v>1092</v>
      </c>
      <c r="H75" s="5">
        <v>8.4244415052201802</v>
      </c>
      <c r="I75" s="5">
        <v>6.9892438507283696</v>
      </c>
      <c r="K75" s="6">
        <v>47.25</v>
      </c>
      <c r="L75" s="7">
        <v>46.439886886021597</v>
      </c>
    </row>
    <row r="76" spans="1:12" x14ac:dyDescent="0.25">
      <c r="A76" s="4" t="s">
        <v>122</v>
      </c>
      <c r="B76" s="4" t="s">
        <v>23</v>
      </c>
      <c r="C76" s="4">
        <v>5</v>
      </c>
      <c r="D76" s="4" t="s">
        <v>8</v>
      </c>
      <c r="E76" s="4" t="s">
        <v>16</v>
      </c>
      <c r="F76" s="4" t="s">
        <v>47</v>
      </c>
      <c r="G76" s="4" t="s">
        <v>1093</v>
      </c>
      <c r="H76" s="5"/>
      <c r="I76" s="5"/>
      <c r="K76" s="6">
        <v>37.36</v>
      </c>
      <c r="L76" s="7"/>
    </row>
    <row r="77" spans="1:12" x14ac:dyDescent="0.25">
      <c r="A77" s="4" t="s">
        <v>123</v>
      </c>
      <c r="B77" s="4" t="s">
        <v>23</v>
      </c>
      <c r="C77" s="4">
        <v>5</v>
      </c>
      <c r="D77" s="4" t="s">
        <v>10</v>
      </c>
      <c r="E77" s="4" t="s">
        <v>16</v>
      </c>
      <c r="F77" s="4" t="s">
        <v>47</v>
      </c>
      <c r="G77" s="4" t="s">
        <v>1090</v>
      </c>
      <c r="H77" s="5">
        <v>8.4244415052201802</v>
      </c>
      <c r="I77" s="5">
        <v>10.4543436333085</v>
      </c>
      <c r="K77" s="6">
        <v>66.8</v>
      </c>
      <c r="L77" s="7">
        <v>65.656482291656502</v>
      </c>
    </row>
    <row r="78" spans="1:12" x14ac:dyDescent="0.25">
      <c r="A78" s="4" t="s">
        <v>124</v>
      </c>
      <c r="B78" s="4" t="s">
        <v>23</v>
      </c>
      <c r="C78" s="4">
        <v>5</v>
      </c>
      <c r="D78" s="4" t="s">
        <v>11</v>
      </c>
      <c r="E78" s="4" t="s">
        <v>16</v>
      </c>
      <c r="F78" s="4" t="s">
        <v>47</v>
      </c>
      <c r="G78" s="4" t="s">
        <v>1090</v>
      </c>
      <c r="H78" s="5">
        <v>8.4244415052201802</v>
      </c>
      <c r="I78" s="5">
        <v>13.6998518855043</v>
      </c>
      <c r="K78" s="6">
        <v>80.53</v>
      </c>
      <c r="L78" s="7">
        <v>79.1614678520788</v>
      </c>
    </row>
    <row r="79" spans="1:12" x14ac:dyDescent="0.25">
      <c r="A79" s="4" t="s">
        <v>125</v>
      </c>
      <c r="B79" s="4" t="s">
        <v>23</v>
      </c>
      <c r="C79" s="4">
        <v>5</v>
      </c>
      <c r="D79" s="4" t="s">
        <v>12</v>
      </c>
      <c r="E79" s="4" t="s">
        <v>16</v>
      </c>
      <c r="F79" s="4" t="s">
        <v>47</v>
      </c>
      <c r="G79" s="4" t="s">
        <v>1090</v>
      </c>
      <c r="H79" s="5">
        <v>8.4244415052201802</v>
      </c>
      <c r="I79" s="5">
        <v>17.064521283850802</v>
      </c>
      <c r="K79" s="6">
        <v>91.91</v>
      </c>
      <c r="L79" s="7">
        <v>90.331986760348599</v>
      </c>
    </row>
    <row r="80" spans="1:12" x14ac:dyDescent="0.25">
      <c r="A80" s="4" t="s">
        <v>126</v>
      </c>
      <c r="B80" s="4" t="s">
        <v>23</v>
      </c>
      <c r="C80" s="4">
        <v>5</v>
      </c>
      <c r="D80" s="4" t="s">
        <v>13</v>
      </c>
      <c r="E80" s="4" t="s">
        <v>16</v>
      </c>
      <c r="F80" s="4" t="s">
        <v>47</v>
      </c>
      <c r="G80" s="4" t="s">
        <v>1090</v>
      </c>
      <c r="H80" s="5">
        <v>8.4244415052201802</v>
      </c>
      <c r="I80" s="5">
        <v>20.8321530553843</v>
      </c>
      <c r="K80" s="6">
        <v>104.21</v>
      </c>
      <c r="L80" s="7">
        <v>102.41901363333901</v>
      </c>
    </row>
    <row r="81" spans="1:12" x14ac:dyDescent="0.25">
      <c r="A81" s="4" t="s">
        <v>127</v>
      </c>
      <c r="B81" s="4" t="s">
        <v>23</v>
      </c>
      <c r="C81" s="4">
        <v>5</v>
      </c>
      <c r="D81" s="4" t="s">
        <v>14</v>
      </c>
      <c r="E81" s="4" t="s">
        <v>16</v>
      </c>
      <c r="F81" s="4" t="s">
        <v>53</v>
      </c>
      <c r="G81" s="4" t="s">
        <v>1090</v>
      </c>
      <c r="H81" s="5">
        <v>8.4244415052201802</v>
      </c>
      <c r="I81" s="5">
        <v>27.2558030620098</v>
      </c>
      <c r="K81" s="6">
        <v>138.69</v>
      </c>
      <c r="L81" s="7">
        <v>136.297828268335</v>
      </c>
    </row>
    <row r="82" spans="1:12" x14ac:dyDescent="0.25">
      <c r="A82" s="4" t="s">
        <v>128</v>
      </c>
      <c r="B82" s="4" t="s">
        <v>23</v>
      </c>
      <c r="C82" s="4">
        <v>5</v>
      </c>
      <c r="D82" s="4" t="s">
        <v>1091</v>
      </c>
      <c r="E82" s="4" t="s">
        <v>16</v>
      </c>
      <c r="F82" s="4" t="s">
        <v>53</v>
      </c>
      <c r="G82" s="4" t="s">
        <v>1090</v>
      </c>
      <c r="H82" s="5">
        <v>8.4244415052201802</v>
      </c>
      <c r="I82" s="5">
        <v>22.2891100705443</v>
      </c>
      <c r="K82" s="6">
        <v>121.43</v>
      </c>
      <c r="L82" s="7">
        <v>119.32232172057699</v>
      </c>
    </row>
    <row r="83" spans="1:12" x14ac:dyDescent="0.25">
      <c r="A83" s="4" t="s">
        <v>129</v>
      </c>
      <c r="B83" s="4" t="s">
        <v>23</v>
      </c>
      <c r="C83" s="4">
        <v>5</v>
      </c>
      <c r="D83" s="4" t="s">
        <v>15</v>
      </c>
      <c r="E83" s="4" t="s">
        <v>16</v>
      </c>
      <c r="F83" s="4" t="s">
        <v>47</v>
      </c>
      <c r="G83" s="4" t="s">
        <v>1090</v>
      </c>
      <c r="H83" s="5">
        <v>8.4244415052201802</v>
      </c>
      <c r="I83" s="5">
        <v>17.022493754221198</v>
      </c>
      <c r="K83" s="6">
        <v>101.57</v>
      </c>
      <c r="L83" s="7">
        <v>99.8044372562521</v>
      </c>
    </row>
    <row r="84" spans="1:12" x14ac:dyDescent="0.25">
      <c r="A84" s="4" t="s">
        <v>130</v>
      </c>
      <c r="B84" s="4" t="s">
        <v>23</v>
      </c>
      <c r="C84" s="4">
        <v>5</v>
      </c>
      <c r="D84" s="4" t="s">
        <v>8</v>
      </c>
      <c r="E84" s="4" t="s">
        <v>17</v>
      </c>
      <c r="F84" s="4" t="s">
        <v>47</v>
      </c>
      <c r="G84" s="4" t="s">
        <v>1090</v>
      </c>
      <c r="H84" s="5">
        <v>8.4244415052201802</v>
      </c>
      <c r="I84" s="5">
        <v>6.8628749302978598</v>
      </c>
      <c r="K84" s="6">
        <v>36.72</v>
      </c>
      <c r="L84" s="7">
        <v>36.094619043971903</v>
      </c>
    </row>
    <row r="85" spans="1:12" x14ac:dyDescent="0.25">
      <c r="A85" s="4" t="s">
        <v>131</v>
      </c>
      <c r="B85" s="4" t="s">
        <v>23</v>
      </c>
      <c r="C85" s="4">
        <v>5</v>
      </c>
      <c r="D85" s="4" t="s">
        <v>10</v>
      </c>
      <c r="E85" s="4" t="s">
        <v>17</v>
      </c>
      <c r="F85" s="4" t="s">
        <v>47</v>
      </c>
      <c r="G85" s="4" t="s">
        <v>1090</v>
      </c>
      <c r="H85" s="5">
        <v>8.4244415052201802</v>
      </c>
      <c r="I85" s="5">
        <v>9.6476039018112694</v>
      </c>
      <c r="K85" s="6">
        <v>49.93</v>
      </c>
      <c r="L85" s="7">
        <v>49.074097863103503</v>
      </c>
    </row>
    <row r="86" spans="1:12" x14ac:dyDescent="0.25">
      <c r="A86" s="4" t="s">
        <v>132</v>
      </c>
      <c r="B86" s="4" t="s">
        <v>23</v>
      </c>
      <c r="C86" s="4">
        <v>5</v>
      </c>
      <c r="D86" s="4" t="s">
        <v>11</v>
      </c>
      <c r="E86" s="4" t="s">
        <v>17</v>
      </c>
      <c r="F86" s="4" t="s">
        <v>47</v>
      </c>
      <c r="G86" s="4" t="s">
        <v>1090</v>
      </c>
      <c r="H86" s="5">
        <v>8.4244415052201802</v>
      </c>
      <c r="I86" s="5">
        <v>11.844187717052501</v>
      </c>
      <c r="K86" s="6">
        <v>57.38</v>
      </c>
      <c r="L86" s="7">
        <v>56.3955273220623</v>
      </c>
    </row>
    <row r="87" spans="1:12" x14ac:dyDescent="0.25">
      <c r="A87" s="4" t="s">
        <v>133</v>
      </c>
      <c r="B87" s="4" t="s">
        <v>23</v>
      </c>
      <c r="C87" s="4">
        <v>5</v>
      </c>
      <c r="D87" s="4" t="s">
        <v>12</v>
      </c>
      <c r="E87" s="4" t="s">
        <v>17</v>
      </c>
      <c r="F87" s="4" t="s">
        <v>47</v>
      </c>
      <c r="G87" s="4" t="s">
        <v>1090</v>
      </c>
      <c r="H87" s="5">
        <v>8.4244415052201802</v>
      </c>
      <c r="I87" s="5">
        <v>14.1077801767275</v>
      </c>
      <c r="K87" s="6">
        <v>65.34</v>
      </c>
      <c r="L87" s="7">
        <v>64.215596214942096</v>
      </c>
    </row>
    <row r="88" spans="1:12" x14ac:dyDescent="0.25">
      <c r="A88" s="4" t="s">
        <v>134</v>
      </c>
      <c r="B88" s="4" t="s">
        <v>23</v>
      </c>
      <c r="C88" s="4">
        <v>5</v>
      </c>
      <c r="D88" s="4" t="s">
        <v>13</v>
      </c>
      <c r="E88" s="4" t="s">
        <v>17</v>
      </c>
      <c r="F88" s="4" t="s">
        <v>47</v>
      </c>
      <c r="G88" s="4" t="s">
        <v>1090</v>
      </c>
      <c r="H88" s="5">
        <v>8.4244415052201802</v>
      </c>
      <c r="I88" s="5">
        <v>16.293901552126101</v>
      </c>
      <c r="K88" s="6">
        <v>72.42</v>
      </c>
      <c r="L88" s="7">
        <v>71.1786022989711</v>
      </c>
    </row>
    <row r="89" spans="1:12" x14ac:dyDescent="0.25">
      <c r="A89" s="4" t="s">
        <v>135</v>
      </c>
      <c r="B89" s="4" t="s">
        <v>23</v>
      </c>
      <c r="C89" s="4">
        <v>5</v>
      </c>
      <c r="D89" s="4" t="s">
        <v>14</v>
      </c>
      <c r="E89" s="4" t="s">
        <v>17</v>
      </c>
      <c r="F89" s="4" t="s">
        <v>53</v>
      </c>
      <c r="G89" s="4" t="s">
        <v>1090</v>
      </c>
      <c r="H89" s="5">
        <v>8.4244415052201802</v>
      </c>
      <c r="I89" s="5">
        <v>25.205589064052401</v>
      </c>
      <c r="K89" s="6">
        <v>94.46</v>
      </c>
      <c r="L89" s="7">
        <v>92.8479377649291</v>
      </c>
    </row>
    <row r="90" spans="1:12" x14ac:dyDescent="0.25">
      <c r="A90" s="4" t="s">
        <v>136</v>
      </c>
      <c r="B90" s="4" t="s">
        <v>23</v>
      </c>
      <c r="C90" s="4">
        <v>5</v>
      </c>
      <c r="D90" s="4" t="s">
        <v>1091</v>
      </c>
      <c r="E90" s="4" t="s">
        <v>17</v>
      </c>
      <c r="F90" s="4" t="s">
        <v>53</v>
      </c>
      <c r="G90" s="4" t="s">
        <v>1090</v>
      </c>
      <c r="H90" s="5">
        <v>8.4244415052201802</v>
      </c>
      <c r="I90" s="5">
        <v>20.134091760322601</v>
      </c>
      <c r="K90" s="6">
        <v>83.22</v>
      </c>
      <c r="L90" s="7">
        <v>81.776172393347693</v>
      </c>
    </row>
    <row r="91" spans="1:12" x14ac:dyDescent="0.25">
      <c r="A91" s="4" t="s">
        <v>137</v>
      </c>
      <c r="B91" s="4" t="s">
        <v>23</v>
      </c>
      <c r="C91" s="4">
        <v>5</v>
      </c>
      <c r="D91" s="4" t="s">
        <v>15</v>
      </c>
      <c r="E91" s="4" t="s">
        <v>17</v>
      </c>
      <c r="F91" s="4" t="s">
        <v>47</v>
      </c>
      <c r="G91" s="4" t="s">
        <v>1090</v>
      </c>
      <c r="H91" s="5">
        <v>8.4244415052201802</v>
      </c>
      <c r="I91" s="5">
        <v>18.096700079163899</v>
      </c>
      <c r="K91" s="6">
        <v>86.9</v>
      </c>
      <c r="L91" s="7">
        <v>85.400971877385402</v>
      </c>
    </row>
    <row r="92" spans="1:12" x14ac:dyDescent="0.25">
      <c r="A92" s="4" t="s">
        <v>138</v>
      </c>
      <c r="B92" s="4" t="s">
        <v>23</v>
      </c>
      <c r="C92" s="4">
        <v>5</v>
      </c>
      <c r="D92" s="4" t="s">
        <v>8</v>
      </c>
      <c r="E92" s="4" t="s">
        <v>18</v>
      </c>
      <c r="F92" s="4" t="s">
        <v>47</v>
      </c>
      <c r="G92" s="4" t="s">
        <v>1090</v>
      </c>
      <c r="H92" s="5">
        <v>8.4244415052201802</v>
      </c>
      <c r="I92" s="5">
        <v>6.3994712252955104</v>
      </c>
      <c r="K92" s="6">
        <v>25.35</v>
      </c>
      <c r="L92" s="7">
        <v>24.9227336973461</v>
      </c>
    </row>
    <row r="93" spans="1:12" x14ac:dyDescent="0.25">
      <c r="A93" s="4" t="s">
        <v>139</v>
      </c>
      <c r="B93" s="4" t="s">
        <v>23</v>
      </c>
      <c r="C93" s="4">
        <v>5</v>
      </c>
      <c r="D93" s="4" t="s">
        <v>10</v>
      </c>
      <c r="E93" s="4" t="s">
        <v>18</v>
      </c>
      <c r="F93" s="4" t="s">
        <v>47</v>
      </c>
      <c r="G93" s="4" t="s">
        <v>1090</v>
      </c>
      <c r="H93" s="5">
        <v>8.4244415052201802</v>
      </c>
      <c r="I93" s="5">
        <v>9.5672254747905701</v>
      </c>
      <c r="K93" s="6">
        <v>38.21</v>
      </c>
      <c r="L93" s="7">
        <v>37.561104450492202</v>
      </c>
    </row>
    <row r="94" spans="1:12" x14ac:dyDescent="0.25">
      <c r="A94" s="4" t="s">
        <v>140</v>
      </c>
      <c r="B94" s="4" t="s">
        <v>23</v>
      </c>
      <c r="C94" s="4">
        <v>5</v>
      </c>
      <c r="D94" s="4" t="s">
        <v>11</v>
      </c>
      <c r="E94" s="4" t="s">
        <v>18</v>
      </c>
      <c r="F94" s="4" t="s">
        <v>47</v>
      </c>
      <c r="G94" s="4" t="s">
        <v>1090</v>
      </c>
      <c r="H94" s="5">
        <v>8.4244415052201802</v>
      </c>
      <c r="I94" s="5">
        <v>12.530071815687601</v>
      </c>
      <c r="K94" s="6">
        <v>46.07</v>
      </c>
      <c r="L94" s="7">
        <v>45.290355983539698</v>
      </c>
    </row>
    <row r="95" spans="1:12" x14ac:dyDescent="0.25">
      <c r="A95" s="4" t="s">
        <v>141</v>
      </c>
      <c r="B95" s="4" t="s">
        <v>23</v>
      </c>
      <c r="C95" s="4">
        <v>5</v>
      </c>
      <c r="D95" s="4" t="s">
        <v>12</v>
      </c>
      <c r="E95" s="4" t="s">
        <v>18</v>
      </c>
      <c r="F95" s="4" t="s">
        <v>47</v>
      </c>
      <c r="G95" s="4" t="s">
        <v>1090</v>
      </c>
      <c r="H95" s="5">
        <v>8.4244415052201802</v>
      </c>
      <c r="I95" s="5">
        <v>15.6009016646896</v>
      </c>
      <c r="K95" s="6">
        <v>53.08</v>
      </c>
      <c r="L95" s="7">
        <v>52.179194717464597</v>
      </c>
    </row>
    <row r="96" spans="1:12" x14ac:dyDescent="0.25">
      <c r="A96" s="4" t="s">
        <v>142</v>
      </c>
      <c r="B96" s="4" t="s">
        <v>23</v>
      </c>
      <c r="C96" s="4">
        <v>5</v>
      </c>
      <c r="D96" s="4" t="s">
        <v>13</v>
      </c>
      <c r="E96" s="4" t="s">
        <v>18</v>
      </c>
      <c r="F96" s="4" t="s">
        <v>47</v>
      </c>
      <c r="G96" s="4" t="s">
        <v>1090</v>
      </c>
      <c r="H96" s="5">
        <v>8.4244415052201802</v>
      </c>
      <c r="I96" s="5">
        <v>19.034986951301399</v>
      </c>
      <c r="K96" s="6">
        <v>58.8</v>
      </c>
      <c r="L96" s="7">
        <v>57.796665873259997</v>
      </c>
    </row>
    <row r="97" spans="1:12" x14ac:dyDescent="0.25">
      <c r="A97" s="4" t="s">
        <v>143</v>
      </c>
      <c r="B97" s="4" t="s">
        <v>23</v>
      </c>
      <c r="C97" s="4">
        <v>5</v>
      </c>
      <c r="D97" s="4" t="s">
        <v>14</v>
      </c>
      <c r="E97" s="4" t="s">
        <v>18</v>
      </c>
      <c r="F97" s="4" t="s">
        <v>53</v>
      </c>
      <c r="G97" s="4" t="s">
        <v>1090</v>
      </c>
      <c r="H97" s="5">
        <v>8.4244415052201802</v>
      </c>
      <c r="I97" s="5">
        <v>24.943424491840101</v>
      </c>
      <c r="K97" s="6">
        <v>64.790000000000006</v>
      </c>
      <c r="L97" s="7">
        <v>63.702781706817298</v>
      </c>
    </row>
    <row r="98" spans="1:12" x14ac:dyDescent="0.25">
      <c r="A98" s="4" t="s">
        <v>144</v>
      </c>
      <c r="B98" s="4" t="s">
        <v>23</v>
      </c>
      <c r="C98" s="4">
        <v>5</v>
      </c>
      <c r="D98" s="4" t="s">
        <v>1091</v>
      </c>
      <c r="E98" s="4" t="s">
        <v>18</v>
      </c>
      <c r="F98" s="4" t="s">
        <v>53</v>
      </c>
      <c r="G98" s="4" t="s">
        <v>1090</v>
      </c>
      <c r="H98" s="5">
        <v>8.4244415052201802</v>
      </c>
      <c r="I98" s="5">
        <v>20.393949132690899</v>
      </c>
      <c r="K98" s="6">
        <v>55.76</v>
      </c>
      <c r="L98" s="7">
        <v>54.822451094755998</v>
      </c>
    </row>
    <row r="99" spans="1:12" x14ac:dyDescent="0.25">
      <c r="A99" s="4" t="s">
        <v>145</v>
      </c>
      <c r="B99" s="4" t="s">
        <v>23</v>
      </c>
      <c r="C99" s="4">
        <v>5</v>
      </c>
      <c r="D99" s="4" t="s">
        <v>15</v>
      </c>
      <c r="E99" s="4" t="s">
        <v>18</v>
      </c>
      <c r="F99" s="4" t="s">
        <v>47</v>
      </c>
      <c r="G99" s="4" t="s">
        <v>1090</v>
      </c>
      <c r="H99" s="5">
        <v>8.4244415052201802</v>
      </c>
      <c r="I99" s="5">
        <v>15.595711192434299</v>
      </c>
      <c r="K99" s="6">
        <v>60.9</v>
      </c>
      <c r="L99" s="7">
        <v>59.841453885980101</v>
      </c>
    </row>
    <row r="100" spans="1:12" x14ac:dyDescent="0.25">
      <c r="A100" s="4" t="s">
        <v>146</v>
      </c>
      <c r="B100" s="4" t="s">
        <v>23</v>
      </c>
      <c r="C100" s="4">
        <v>5</v>
      </c>
      <c r="D100" s="4" t="s">
        <v>8</v>
      </c>
      <c r="E100" s="4" t="s">
        <v>19</v>
      </c>
      <c r="F100" s="4" t="s">
        <v>47</v>
      </c>
      <c r="G100" s="4" t="s">
        <v>1090</v>
      </c>
      <c r="H100" s="5">
        <v>8.4244415052201802</v>
      </c>
      <c r="I100" s="5">
        <v>6.9063778301961696</v>
      </c>
      <c r="K100" s="6">
        <v>26.69</v>
      </c>
      <c r="L100" s="7">
        <v>26.244895811524099</v>
      </c>
    </row>
    <row r="101" spans="1:12" x14ac:dyDescent="0.25">
      <c r="A101" s="4" t="s">
        <v>147</v>
      </c>
      <c r="B101" s="4" t="s">
        <v>23</v>
      </c>
      <c r="C101" s="4">
        <v>5</v>
      </c>
      <c r="D101" s="4" t="s">
        <v>10</v>
      </c>
      <c r="E101" s="4" t="s">
        <v>19</v>
      </c>
      <c r="F101" s="4" t="s">
        <v>47</v>
      </c>
      <c r="G101" s="4" t="s">
        <v>1090</v>
      </c>
      <c r="H101" s="5">
        <v>8.4244415052201802</v>
      </c>
      <c r="I101" s="5">
        <v>10.322636422718899</v>
      </c>
      <c r="K101" s="6">
        <v>40.01</v>
      </c>
      <c r="L101" s="7">
        <v>39.3407267340639</v>
      </c>
    </row>
    <row r="102" spans="1:12" x14ac:dyDescent="0.25">
      <c r="A102" s="4" t="s">
        <v>148</v>
      </c>
      <c r="B102" s="4" t="s">
        <v>23</v>
      </c>
      <c r="C102" s="4">
        <v>5</v>
      </c>
      <c r="D102" s="4" t="s">
        <v>11</v>
      </c>
      <c r="E102" s="4" t="s">
        <v>19</v>
      </c>
      <c r="F102" s="4" t="s">
        <v>47</v>
      </c>
      <c r="G102" s="4" t="s">
        <v>1090</v>
      </c>
      <c r="H102" s="5">
        <v>8.4244415052201802</v>
      </c>
      <c r="I102" s="5">
        <v>13.5158850002107</v>
      </c>
      <c r="K102" s="6">
        <v>49.78</v>
      </c>
      <c r="L102" s="7">
        <v>48.943968030362797</v>
      </c>
    </row>
    <row r="103" spans="1:12" x14ac:dyDescent="0.25">
      <c r="A103" s="4" t="s">
        <v>149</v>
      </c>
      <c r="B103" s="4" t="s">
        <v>23</v>
      </c>
      <c r="C103" s="4">
        <v>5</v>
      </c>
      <c r="D103" s="4" t="s">
        <v>12</v>
      </c>
      <c r="E103" s="4" t="s">
        <v>19</v>
      </c>
      <c r="F103" s="4" t="s">
        <v>47</v>
      </c>
      <c r="G103" s="4" t="s">
        <v>1090</v>
      </c>
      <c r="H103" s="5">
        <v>8.4244415052201802</v>
      </c>
      <c r="I103" s="5">
        <v>16.825128239410301</v>
      </c>
      <c r="K103" s="6">
        <v>55.51</v>
      </c>
      <c r="L103" s="7">
        <v>54.5695744727362</v>
      </c>
    </row>
    <row r="104" spans="1:12" x14ac:dyDescent="0.25">
      <c r="A104" s="4" t="s">
        <v>150</v>
      </c>
      <c r="B104" s="4" t="s">
        <v>23</v>
      </c>
      <c r="C104" s="4">
        <v>5</v>
      </c>
      <c r="D104" s="4" t="s">
        <v>13</v>
      </c>
      <c r="E104" s="4" t="s">
        <v>19</v>
      </c>
      <c r="F104" s="4" t="s">
        <v>47</v>
      </c>
      <c r="G104" s="4" t="s">
        <v>1090</v>
      </c>
      <c r="H104" s="5">
        <v>8.4244415052201802</v>
      </c>
      <c r="I104" s="5">
        <v>20.523632407063101</v>
      </c>
      <c r="K104" s="6">
        <v>63.08</v>
      </c>
      <c r="L104" s="7">
        <v>62.010929616853304</v>
      </c>
    </row>
    <row r="105" spans="1:12" x14ac:dyDescent="0.25">
      <c r="A105" s="4" t="s">
        <v>151</v>
      </c>
      <c r="B105" s="4" t="s">
        <v>23</v>
      </c>
      <c r="C105" s="4">
        <v>5</v>
      </c>
      <c r="D105" s="4" t="s">
        <v>14</v>
      </c>
      <c r="E105" s="4" t="s">
        <v>19</v>
      </c>
      <c r="F105" s="4" t="s">
        <v>53</v>
      </c>
      <c r="G105" s="4" t="s">
        <v>1090</v>
      </c>
      <c r="H105" s="5">
        <v>8.4244415052201802</v>
      </c>
      <c r="I105" s="5">
        <v>26.913132671111601</v>
      </c>
      <c r="K105" s="6">
        <v>92.32</v>
      </c>
      <c r="L105" s="7">
        <v>90.755717902427705</v>
      </c>
    </row>
    <row r="106" spans="1:12" x14ac:dyDescent="0.25">
      <c r="A106" s="4" t="s">
        <v>152</v>
      </c>
      <c r="B106" s="4" t="s">
        <v>23</v>
      </c>
      <c r="C106" s="4">
        <v>5</v>
      </c>
      <c r="D106" s="4" t="s">
        <v>1091</v>
      </c>
      <c r="E106" s="4" t="s">
        <v>19</v>
      </c>
      <c r="F106" s="4" t="s">
        <v>53</v>
      </c>
      <c r="G106" s="4" t="s">
        <v>1090</v>
      </c>
      <c r="H106" s="5">
        <v>8.4244415052201802</v>
      </c>
      <c r="I106" s="5">
        <v>22.002371746286599</v>
      </c>
      <c r="K106" s="6">
        <v>76.17</v>
      </c>
      <c r="L106" s="7">
        <v>74.880630020027994</v>
      </c>
    </row>
    <row r="107" spans="1:12" x14ac:dyDescent="0.25">
      <c r="A107" s="4" t="s">
        <v>153</v>
      </c>
      <c r="B107" s="4" t="s">
        <v>23</v>
      </c>
      <c r="C107" s="4">
        <v>5</v>
      </c>
      <c r="D107" s="4" t="s">
        <v>15</v>
      </c>
      <c r="E107" s="4" t="s">
        <v>19</v>
      </c>
      <c r="F107" s="4" t="s">
        <v>47</v>
      </c>
      <c r="G107" s="4" t="s">
        <v>1090</v>
      </c>
      <c r="H107" s="5">
        <v>8.4244415052201802</v>
      </c>
      <c r="I107" s="5">
        <v>16.835762848142899</v>
      </c>
      <c r="K107" s="6">
        <v>64.8</v>
      </c>
      <c r="L107" s="7">
        <v>63.684904959704703</v>
      </c>
    </row>
    <row r="108" spans="1:12" x14ac:dyDescent="0.25">
      <c r="A108" s="4" t="s">
        <v>154</v>
      </c>
      <c r="B108" s="4" t="s">
        <v>23</v>
      </c>
      <c r="C108" s="4">
        <v>5</v>
      </c>
      <c r="D108" s="4" t="s">
        <v>8</v>
      </c>
      <c r="E108" s="4" t="s">
        <v>20</v>
      </c>
      <c r="F108" s="4" t="s">
        <v>47</v>
      </c>
      <c r="G108" s="4" t="s">
        <v>1090</v>
      </c>
      <c r="H108" s="5">
        <v>8.4244415052201802</v>
      </c>
      <c r="I108" s="5">
        <v>6.61369152132482</v>
      </c>
      <c r="K108" s="6">
        <v>27.91</v>
      </c>
      <c r="L108" s="7">
        <v>27.441017863250501</v>
      </c>
    </row>
    <row r="109" spans="1:12" x14ac:dyDescent="0.25">
      <c r="A109" s="4" t="s">
        <v>155</v>
      </c>
      <c r="B109" s="4" t="s">
        <v>23</v>
      </c>
      <c r="C109" s="4">
        <v>5</v>
      </c>
      <c r="D109" s="4" t="s">
        <v>10</v>
      </c>
      <c r="E109" s="4" t="s">
        <v>20</v>
      </c>
      <c r="F109" s="4" t="s">
        <v>47</v>
      </c>
      <c r="G109" s="4" t="s">
        <v>1090</v>
      </c>
      <c r="H109" s="5">
        <v>8.4244415052201802</v>
      </c>
      <c r="I109" s="5">
        <v>9.4679742240244007</v>
      </c>
      <c r="K109" s="6">
        <v>39.92</v>
      </c>
      <c r="L109" s="7">
        <v>39.246284620927</v>
      </c>
    </row>
    <row r="110" spans="1:12" x14ac:dyDescent="0.25">
      <c r="A110" s="4" t="s">
        <v>156</v>
      </c>
      <c r="B110" s="4" t="s">
        <v>23</v>
      </c>
      <c r="C110" s="4">
        <v>5</v>
      </c>
      <c r="D110" s="4" t="s">
        <v>11</v>
      </c>
      <c r="E110" s="4" t="s">
        <v>20</v>
      </c>
      <c r="F110" s="4" t="s">
        <v>47</v>
      </c>
      <c r="G110" s="4" t="s">
        <v>1090</v>
      </c>
      <c r="H110" s="5">
        <v>8.4244415052201802</v>
      </c>
      <c r="I110" s="5">
        <v>11.838005059921199</v>
      </c>
      <c r="K110" s="6">
        <v>47.21</v>
      </c>
      <c r="L110" s="7">
        <v>46.4053259451725</v>
      </c>
    </row>
    <row r="111" spans="1:12" x14ac:dyDescent="0.25">
      <c r="A111" s="4" t="s">
        <v>157</v>
      </c>
      <c r="B111" s="4" t="s">
        <v>23</v>
      </c>
      <c r="C111" s="4">
        <v>5</v>
      </c>
      <c r="D111" s="4" t="s">
        <v>12</v>
      </c>
      <c r="E111" s="4" t="s">
        <v>20</v>
      </c>
      <c r="F111" s="4" t="s">
        <v>47</v>
      </c>
      <c r="G111" s="4" t="s">
        <v>1090</v>
      </c>
      <c r="H111" s="5">
        <v>8.4244415052201802</v>
      </c>
      <c r="I111" s="5">
        <v>14.271170165298299</v>
      </c>
      <c r="K111" s="6">
        <v>53.52</v>
      </c>
      <c r="L111" s="7">
        <v>52.611884045210601</v>
      </c>
    </row>
    <row r="112" spans="1:12" x14ac:dyDescent="0.25">
      <c r="A112" s="4" t="s">
        <v>158</v>
      </c>
      <c r="B112" s="4" t="s">
        <v>23</v>
      </c>
      <c r="C112" s="4">
        <v>5</v>
      </c>
      <c r="D112" s="4" t="s">
        <v>13</v>
      </c>
      <c r="E112" s="4" t="s">
        <v>20</v>
      </c>
      <c r="F112" s="4" t="s">
        <v>47</v>
      </c>
      <c r="G112" s="4" t="s">
        <v>1090</v>
      </c>
      <c r="H112" s="5">
        <v>8.4244415052201802</v>
      </c>
      <c r="I112" s="5">
        <v>16.721316970885301</v>
      </c>
      <c r="K112" s="6">
        <v>58.12</v>
      </c>
      <c r="L112" s="7">
        <v>57.124277909794202</v>
      </c>
    </row>
    <row r="113" spans="1:12" x14ac:dyDescent="0.25">
      <c r="A113" s="4" t="s">
        <v>159</v>
      </c>
      <c r="B113" s="4" t="s">
        <v>23</v>
      </c>
      <c r="C113" s="4">
        <v>5</v>
      </c>
      <c r="D113" s="4" t="s">
        <v>14</v>
      </c>
      <c r="E113" s="4" t="s">
        <v>20</v>
      </c>
      <c r="F113" s="4" t="s">
        <v>53</v>
      </c>
      <c r="G113" s="4" t="s">
        <v>1090</v>
      </c>
      <c r="H113" s="5">
        <v>8.4244415052201802</v>
      </c>
      <c r="I113" s="5">
        <v>24.7213330116017</v>
      </c>
      <c r="K113" s="6">
        <v>75.52</v>
      </c>
      <c r="L113" s="7">
        <v>74.226427917469394</v>
      </c>
    </row>
    <row r="114" spans="1:12" x14ac:dyDescent="0.25">
      <c r="A114" s="4" t="s">
        <v>160</v>
      </c>
      <c r="B114" s="4" t="s">
        <v>23</v>
      </c>
      <c r="C114" s="4">
        <v>5</v>
      </c>
      <c r="D114" s="4" t="s">
        <v>1091</v>
      </c>
      <c r="E114" s="4" t="s">
        <v>20</v>
      </c>
      <c r="F114" s="4" t="s">
        <v>53</v>
      </c>
      <c r="G114" s="4" t="s">
        <v>1090</v>
      </c>
      <c r="H114" s="5">
        <v>8.4244415052201802</v>
      </c>
      <c r="I114" s="5">
        <v>19.8797478003892</v>
      </c>
      <c r="K114" s="6">
        <v>59.48</v>
      </c>
      <c r="L114" s="7">
        <v>58.466252663374</v>
      </c>
    </row>
    <row r="115" spans="1:12" x14ac:dyDescent="0.25">
      <c r="A115" s="4" t="s">
        <v>161</v>
      </c>
      <c r="B115" s="4" t="s">
        <v>23</v>
      </c>
      <c r="C115" s="4">
        <v>5</v>
      </c>
      <c r="D115" s="4" t="s">
        <v>15</v>
      </c>
      <c r="E115" s="4" t="s">
        <v>20</v>
      </c>
      <c r="F115" s="4" t="s">
        <v>47</v>
      </c>
      <c r="G115" s="4" t="s">
        <v>1090</v>
      </c>
      <c r="H115" s="5">
        <v>8.4244415052201802</v>
      </c>
      <c r="I115" s="5">
        <v>17.018144516550901</v>
      </c>
      <c r="K115" s="6">
        <v>67.25</v>
      </c>
      <c r="L115" s="7">
        <v>66.091223294133101</v>
      </c>
    </row>
    <row r="116" spans="1:12" x14ac:dyDescent="0.25">
      <c r="A116" s="4" t="s">
        <v>162</v>
      </c>
      <c r="B116" s="4" t="s">
        <v>23</v>
      </c>
      <c r="C116" s="4">
        <v>5</v>
      </c>
      <c r="D116" s="4" t="s">
        <v>8</v>
      </c>
      <c r="E116" s="4" t="s">
        <v>21</v>
      </c>
      <c r="F116" s="4" t="s">
        <v>47</v>
      </c>
      <c r="G116" s="4" t="s">
        <v>1090</v>
      </c>
      <c r="H116" s="5">
        <v>8.4244415052201802</v>
      </c>
      <c r="I116" s="5">
        <v>5.6532043275598101</v>
      </c>
      <c r="K116" s="6">
        <v>30.67</v>
      </c>
      <c r="L116" s="7">
        <v>30.1446904840382</v>
      </c>
    </row>
    <row r="117" spans="1:12" x14ac:dyDescent="0.25">
      <c r="A117" s="4" t="s">
        <v>163</v>
      </c>
      <c r="B117" s="4" t="s">
        <v>23</v>
      </c>
      <c r="C117" s="4">
        <v>5</v>
      </c>
      <c r="D117" s="4" t="s">
        <v>10</v>
      </c>
      <c r="E117" s="4" t="s">
        <v>21</v>
      </c>
      <c r="F117" s="4" t="s">
        <v>47</v>
      </c>
      <c r="G117" s="4" t="s">
        <v>1090</v>
      </c>
      <c r="H117" s="5">
        <v>8.4244415052201802</v>
      </c>
      <c r="I117" s="5">
        <v>7.73220528278455</v>
      </c>
      <c r="K117" s="6">
        <v>41.59</v>
      </c>
      <c r="L117" s="7">
        <v>40.8832350433633</v>
      </c>
    </row>
    <row r="118" spans="1:12" x14ac:dyDescent="0.25">
      <c r="A118" s="4" t="s">
        <v>164</v>
      </c>
      <c r="B118" s="4" t="s">
        <v>23</v>
      </c>
      <c r="C118" s="4">
        <v>5</v>
      </c>
      <c r="D118" s="4" t="s">
        <v>11</v>
      </c>
      <c r="E118" s="4" t="s">
        <v>21</v>
      </c>
      <c r="F118" s="4" t="s">
        <v>47</v>
      </c>
      <c r="G118" s="4" t="s">
        <v>1090</v>
      </c>
      <c r="H118" s="5">
        <v>8.4244415052201802</v>
      </c>
      <c r="I118" s="5">
        <v>9.2460818593133407</v>
      </c>
      <c r="K118" s="6">
        <v>45.98</v>
      </c>
      <c r="L118" s="7">
        <v>45.194229239634602</v>
      </c>
    </row>
    <row r="119" spans="1:12" x14ac:dyDescent="0.25">
      <c r="A119" s="4" t="s">
        <v>165</v>
      </c>
      <c r="B119" s="4" t="s">
        <v>23</v>
      </c>
      <c r="C119" s="4">
        <v>5</v>
      </c>
      <c r="D119" s="4" t="s">
        <v>12</v>
      </c>
      <c r="E119" s="4" t="s">
        <v>21</v>
      </c>
      <c r="F119" s="4" t="s">
        <v>47</v>
      </c>
      <c r="G119" s="4" t="s">
        <v>1090</v>
      </c>
      <c r="H119" s="5">
        <v>8.4244415052201802</v>
      </c>
      <c r="I119" s="5">
        <v>10.830579071512</v>
      </c>
      <c r="K119" s="6">
        <v>49.32</v>
      </c>
      <c r="L119" s="7">
        <v>48.479461039264102</v>
      </c>
    </row>
    <row r="120" spans="1:12" x14ac:dyDescent="0.25">
      <c r="A120" s="4" t="s">
        <v>166</v>
      </c>
      <c r="B120" s="4" t="s">
        <v>23</v>
      </c>
      <c r="C120" s="4">
        <v>5</v>
      </c>
      <c r="D120" s="4" t="s">
        <v>13</v>
      </c>
      <c r="E120" s="4" t="s">
        <v>21</v>
      </c>
      <c r="F120" s="4" t="s">
        <v>47</v>
      </c>
      <c r="G120" s="4" t="s">
        <v>1090</v>
      </c>
      <c r="H120" s="5">
        <v>8.4244415052201802</v>
      </c>
      <c r="I120" s="5">
        <v>12.269117511107099</v>
      </c>
      <c r="K120" s="6">
        <v>51.64</v>
      </c>
      <c r="L120" s="7">
        <v>50.760265650466003</v>
      </c>
    </row>
    <row r="121" spans="1:12" x14ac:dyDescent="0.25">
      <c r="A121" s="4" t="s">
        <v>167</v>
      </c>
      <c r="B121" s="4" t="s">
        <v>23</v>
      </c>
      <c r="C121" s="4">
        <v>5</v>
      </c>
      <c r="D121" s="4" t="s">
        <v>14</v>
      </c>
      <c r="E121" s="4" t="s">
        <v>21</v>
      </c>
      <c r="F121" s="4" t="s">
        <v>53</v>
      </c>
      <c r="G121" s="4" t="s">
        <v>1090</v>
      </c>
      <c r="H121" s="5">
        <v>8.4244415052201802</v>
      </c>
      <c r="I121" s="5">
        <v>20.219379453054501</v>
      </c>
      <c r="K121" s="6">
        <v>75.260000000000005</v>
      </c>
      <c r="L121" s="7">
        <v>73.987195990985995</v>
      </c>
    </row>
    <row r="122" spans="1:12" x14ac:dyDescent="0.25">
      <c r="A122" s="4" t="s">
        <v>168</v>
      </c>
      <c r="B122" s="4" t="s">
        <v>23</v>
      </c>
      <c r="C122" s="4">
        <v>5</v>
      </c>
      <c r="D122" s="4" t="s">
        <v>1091</v>
      </c>
      <c r="E122" s="4" t="s">
        <v>21</v>
      </c>
      <c r="F122" s="4" t="s">
        <v>53</v>
      </c>
      <c r="G122" s="4" t="s">
        <v>1090</v>
      </c>
      <c r="H122" s="5">
        <v>8.4244415052201802</v>
      </c>
      <c r="I122" s="5">
        <v>15.9939005817997</v>
      </c>
      <c r="K122" s="6">
        <v>65</v>
      </c>
      <c r="L122" s="7">
        <v>63.891045356082202</v>
      </c>
    </row>
    <row r="123" spans="1:12" x14ac:dyDescent="0.25">
      <c r="A123" s="4" t="s">
        <v>169</v>
      </c>
      <c r="B123" s="4" t="s">
        <v>23</v>
      </c>
      <c r="C123" s="4">
        <v>5</v>
      </c>
      <c r="D123" s="4" t="s">
        <v>15</v>
      </c>
      <c r="E123" s="4" t="s">
        <v>21</v>
      </c>
      <c r="F123" s="4" t="s">
        <v>47</v>
      </c>
      <c r="G123" s="4" t="s">
        <v>1090</v>
      </c>
      <c r="H123" s="5">
        <v>8.4244415052201802</v>
      </c>
      <c r="I123" s="5">
        <v>15.498728726781</v>
      </c>
      <c r="K123" s="6">
        <v>71.430000000000007</v>
      </c>
      <c r="L123" s="7">
        <v>70.194206669186201</v>
      </c>
    </row>
    <row r="124" spans="1:12" x14ac:dyDescent="0.25">
      <c r="A124" s="4" t="s">
        <v>170</v>
      </c>
      <c r="B124" s="4" t="s">
        <v>23</v>
      </c>
      <c r="C124" s="4">
        <v>5</v>
      </c>
      <c r="D124" s="4" t="s">
        <v>8</v>
      </c>
      <c r="E124" s="4" t="s">
        <v>22</v>
      </c>
      <c r="F124" s="4" t="s">
        <v>47</v>
      </c>
      <c r="G124" s="4" t="s">
        <v>1090</v>
      </c>
      <c r="H124" s="5">
        <v>8.4244415052201802</v>
      </c>
      <c r="I124" s="5">
        <v>5.7052347446352201</v>
      </c>
      <c r="K124" s="6">
        <v>22.65</v>
      </c>
      <c r="L124" s="7">
        <v>22.270373679580299</v>
      </c>
    </row>
    <row r="125" spans="1:12" x14ac:dyDescent="0.25">
      <c r="A125" s="4" t="s">
        <v>171</v>
      </c>
      <c r="B125" s="4" t="s">
        <v>23</v>
      </c>
      <c r="C125" s="4">
        <v>5</v>
      </c>
      <c r="D125" s="4" t="s">
        <v>10</v>
      </c>
      <c r="E125" s="4" t="s">
        <v>22</v>
      </c>
      <c r="F125" s="4" t="s">
        <v>47</v>
      </c>
      <c r="G125" s="4" t="s">
        <v>1090</v>
      </c>
      <c r="H125" s="5">
        <v>8.4244415052201802</v>
      </c>
      <c r="I125" s="5">
        <v>8.1096092960882107</v>
      </c>
      <c r="K125" s="6">
        <v>32.049999999999997</v>
      </c>
      <c r="L125" s="7">
        <v>31.515406173206699</v>
      </c>
    </row>
    <row r="126" spans="1:12" x14ac:dyDescent="0.25">
      <c r="A126" s="4" t="s">
        <v>172</v>
      </c>
      <c r="B126" s="4" t="s">
        <v>23</v>
      </c>
      <c r="C126" s="4">
        <v>5</v>
      </c>
      <c r="D126" s="4" t="s">
        <v>11</v>
      </c>
      <c r="E126" s="4" t="s">
        <v>22</v>
      </c>
      <c r="F126" s="4" t="s">
        <v>47</v>
      </c>
      <c r="G126" s="4" t="s">
        <v>1090</v>
      </c>
      <c r="H126" s="5">
        <v>8.4244415052201802</v>
      </c>
      <c r="I126" s="5">
        <v>10.0666770308303</v>
      </c>
      <c r="K126" s="6">
        <v>37.78</v>
      </c>
      <c r="L126" s="7">
        <v>37.148520639697097</v>
      </c>
    </row>
    <row r="127" spans="1:12" x14ac:dyDescent="0.25">
      <c r="A127" s="4" t="s">
        <v>173</v>
      </c>
      <c r="B127" s="4" t="s">
        <v>23</v>
      </c>
      <c r="C127" s="4">
        <v>5</v>
      </c>
      <c r="D127" s="4" t="s">
        <v>12</v>
      </c>
      <c r="E127" s="4" t="s">
        <v>22</v>
      </c>
      <c r="F127" s="4" t="s">
        <v>47</v>
      </c>
      <c r="G127" s="4" t="s">
        <v>1090</v>
      </c>
      <c r="H127" s="5">
        <v>8.4244415052201802</v>
      </c>
      <c r="I127" s="5">
        <v>12.0776618766581</v>
      </c>
      <c r="K127" s="6">
        <v>42.75</v>
      </c>
      <c r="L127" s="7">
        <v>42.024545453429297</v>
      </c>
    </row>
    <row r="128" spans="1:12" x14ac:dyDescent="0.25">
      <c r="A128" s="4" t="s">
        <v>174</v>
      </c>
      <c r="B128" s="4" t="s">
        <v>23</v>
      </c>
      <c r="C128" s="4">
        <v>5</v>
      </c>
      <c r="D128" s="4" t="s">
        <v>13</v>
      </c>
      <c r="E128" s="4" t="s">
        <v>22</v>
      </c>
      <c r="F128" s="4" t="s">
        <v>47</v>
      </c>
      <c r="G128" s="4" t="s">
        <v>1090</v>
      </c>
      <c r="H128" s="5">
        <v>8.4244415052201802</v>
      </c>
      <c r="I128" s="5">
        <v>14.069679619710501</v>
      </c>
      <c r="K128" s="6">
        <v>45.51</v>
      </c>
      <c r="L128" s="7">
        <v>44.745679652597502</v>
      </c>
    </row>
    <row r="129" spans="1:12" x14ac:dyDescent="0.25">
      <c r="A129" s="4" t="s">
        <v>175</v>
      </c>
      <c r="B129" s="4" t="s">
        <v>23</v>
      </c>
      <c r="C129" s="4">
        <v>5</v>
      </c>
      <c r="D129" s="4" t="s">
        <v>14</v>
      </c>
      <c r="E129" s="4" t="s">
        <v>22</v>
      </c>
      <c r="F129" s="4" t="s">
        <v>53</v>
      </c>
      <c r="G129" s="4" t="s">
        <v>1090</v>
      </c>
      <c r="H129" s="5">
        <v>8.4244415052201802</v>
      </c>
      <c r="I129" s="5">
        <v>21.179606863681101</v>
      </c>
      <c r="K129" s="6">
        <v>57.07</v>
      </c>
      <c r="L129" s="7">
        <v>56.106780858354099</v>
      </c>
    </row>
    <row r="130" spans="1:12" x14ac:dyDescent="0.25">
      <c r="A130" s="4" t="s">
        <v>176</v>
      </c>
      <c r="B130" s="4" t="s">
        <v>23</v>
      </c>
      <c r="C130" s="4">
        <v>5</v>
      </c>
      <c r="D130" s="4" t="s">
        <v>1091</v>
      </c>
      <c r="E130" s="4" t="s">
        <v>22</v>
      </c>
      <c r="F130" s="4" t="s">
        <v>53</v>
      </c>
      <c r="G130" s="4" t="s">
        <v>1090</v>
      </c>
      <c r="H130" s="5">
        <v>8.4244415052201802</v>
      </c>
      <c r="I130" s="5">
        <v>16.986897796117901</v>
      </c>
      <c r="K130" s="6">
        <v>49.08</v>
      </c>
      <c r="L130" s="7">
        <v>48.248704238100899</v>
      </c>
    </row>
    <row r="131" spans="1:12" x14ac:dyDescent="0.25">
      <c r="A131" s="4" t="s">
        <v>177</v>
      </c>
      <c r="B131" s="4" t="s">
        <v>23</v>
      </c>
      <c r="C131" s="4">
        <v>5</v>
      </c>
      <c r="D131" s="4" t="s">
        <v>15</v>
      </c>
      <c r="E131" s="4" t="s">
        <v>22</v>
      </c>
      <c r="F131" s="4" t="s">
        <v>47</v>
      </c>
      <c r="G131" s="4" t="s">
        <v>1090</v>
      </c>
      <c r="H131" s="5">
        <v>8.4244415052201802</v>
      </c>
      <c r="I131" s="5">
        <v>14.819705196422399</v>
      </c>
      <c r="K131" s="6">
        <v>56.24</v>
      </c>
      <c r="L131" s="7">
        <v>55.268140509266701</v>
      </c>
    </row>
    <row r="132" spans="1:12" x14ac:dyDescent="0.25">
      <c r="A132" s="4" t="s">
        <v>178</v>
      </c>
      <c r="B132" s="4" t="s">
        <v>7</v>
      </c>
      <c r="C132" s="4">
        <v>15</v>
      </c>
      <c r="D132" s="4" t="s">
        <v>8</v>
      </c>
      <c r="E132" s="4" t="s">
        <v>9</v>
      </c>
      <c r="F132" s="4" t="s">
        <v>47</v>
      </c>
      <c r="G132" s="4" t="s">
        <v>1090</v>
      </c>
      <c r="H132" s="5">
        <v>17.001704804175802</v>
      </c>
      <c r="I132" s="5">
        <v>16.661813822947</v>
      </c>
      <c r="K132" s="6">
        <v>53.87</v>
      </c>
      <c r="L132" s="7">
        <v>52.966735777942901</v>
      </c>
    </row>
    <row r="133" spans="1:12" x14ac:dyDescent="0.25">
      <c r="A133" s="4" t="s">
        <v>179</v>
      </c>
      <c r="B133" s="4" t="s">
        <v>7</v>
      </c>
      <c r="C133" s="4">
        <v>15</v>
      </c>
      <c r="D133" s="4" t="s">
        <v>10</v>
      </c>
      <c r="E133" s="4" t="s">
        <v>9</v>
      </c>
      <c r="F133" s="4" t="s">
        <v>47</v>
      </c>
      <c r="G133" s="4" t="s">
        <v>1090</v>
      </c>
      <c r="H133" s="5">
        <v>17.001704804175802</v>
      </c>
      <c r="I133" s="5">
        <v>24.2204768481344</v>
      </c>
      <c r="K133" s="6">
        <v>80.31</v>
      </c>
      <c r="L133" s="7">
        <v>78.9583214159709</v>
      </c>
    </row>
    <row r="134" spans="1:12" x14ac:dyDescent="0.25">
      <c r="A134" s="4" t="s">
        <v>180</v>
      </c>
      <c r="B134" s="4" t="s">
        <v>7</v>
      </c>
      <c r="C134" s="4">
        <v>15</v>
      </c>
      <c r="D134" s="4" t="s">
        <v>11</v>
      </c>
      <c r="E134" s="4" t="s">
        <v>9</v>
      </c>
      <c r="F134" s="4" t="s">
        <v>47</v>
      </c>
      <c r="G134" s="4" t="s">
        <v>1090</v>
      </c>
      <c r="H134" s="5">
        <v>17.001704804175802</v>
      </c>
      <c r="I134" s="5">
        <v>30.768861126980699</v>
      </c>
      <c r="K134" s="6">
        <v>99.99</v>
      </c>
      <c r="L134" s="7">
        <v>98.308869738178203</v>
      </c>
    </row>
    <row r="135" spans="1:12" x14ac:dyDescent="0.25">
      <c r="A135" s="4" t="s">
        <v>181</v>
      </c>
      <c r="B135" s="4" t="s">
        <v>7</v>
      </c>
      <c r="C135" s="4">
        <v>15</v>
      </c>
      <c r="D135" s="4" t="s">
        <v>12</v>
      </c>
      <c r="E135" s="4" t="s">
        <v>9</v>
      </c>
      <c r="F135" s="4" t="s">
        <v>47</v>
      </c>
      <c r="G135" s="4" t="s">
        <v>1090</v>
      </c>
      <c r="H135" s="5">
        <v>17.001704804175802</v>
      </c>
      <c r="I135" s="5">
        <v>37.495075322499503</v>
      </c>
      <c r="K135" s="6">
        <v>121</v>
      </c>
      <c r="L135" s="7">
        <v>118.941950359698</v>
      </c>
    </row>
    <row r="136" spans="1:12" x14ac:dyDescent="0.25">
      <c r="A136" s="4" t="s">
        <v>182</v>
      </c>
      <c r="B136" s="4" t="s">
        <v>7</v>
      </c>
      <c r="C136" s="4">
        <v>15</v>
      </c>
      <c r="D136" s="4" t="s">
        <v>13</v>
      </c>
      <c r="E136" s="4" t="s">
        <v>9</v>
      </c>
      <c r="F136" s="4" t="s">
        <v>47</v>
      </c>
      <c r="G136" s="4" t="s">
        <v>1090</v>
      </c>
      <c r="H136" s="5">
        <v>17.001704804175802</v>
      </c>
      <c r="I136" s="5">
        <v>44.516420720868403</v>
      </c>
      <c r="K136" s="6">
        <v>133.04</v>
      </c>
      <c r="L136" s="7">
        <v>130.79300852448401</v>
      </c>
    </row>
    <row r="137" spans="1:12" x14ac:dyDescent="0.25">
      <c r="A137" s="4" t="s">
        <v>183</v>
      </c>
      <c r="B137" s="4" t="s">
        <v>7</v>
      </c>
      <c r="C137" s="4">
        <v>15</v>
      </c>
      <c r="D137" s="4" t="s">
        <v>14</v>
      </c>
      <c r="E137" s="4" t="s">
        <v>9</v>
      </c>
      <c r="F137" s="4" t="s">
        <v>53</v>
      </c>
      <c r="G137" s="4" t="s">
        <v>1090</v>
      </c>
      <c r="H137" s="5">
        <v>17.001704804175802</v>
      </c>
      <c r="I137" s="5">
        <v>63.208133016196101</v>
      </c>
      <c r="K137" s="6">
        <v>170.93</v>
      </c>
      <c r="L137" s="7">
        <v>168.041198322344</v>
      </c>
    </row>
    <row r="138" spans="1:12" x14ac:dyDescent="0.25">
      <c r="A138" s="4" t="s">
        <v>184</v>
      </c>
      <c r="B138" s="4" t="s">
        <v>7</v>
      </c>
      <c r="C138" s="4">
        <v>15</v>
      </c>
      <c r="D138" s="4" t="s">
        <v>1091</v>
      </c>
      <c r="E138" s="4" t="s">
        <v>9</v>
      </c>
      <c r="F138" s="4" t="s">
        <v>53</v>
      </c>
      <c r="G138" s="4" t="s">
        <v>1090</v>
      </c>
      <c r="H138" s="5">
        <v>17.001704804175802</v>
      </c>
      <c r="I138" s="5">
        <v>51.1221736565874</v>
      </c>
      <c r="K138" s="6">
        <v>142.19999999999999</v>
      </c>
      <c r="L138" s="7">
        <v>139.787543448055</v>
      </c>
    </row>
    <row r="139" spans="1:12" x14ac:dyDescent="0.25">
      <c r="A139" s="4" t="s">
        <v>185</v>
      </c>
      <c r="B139" s="4" t="s">
        <v>7</v>
      </c>
      <c r="C139" s="4">
        <v>15</v>
      </c>
      <c r="D139" s="4" t="s">
        <v>15</v>
      </c>
      <c r="E139" s="4" t="s">
        <v>9</v>
      </c>
      <c r="F139" s="4" t="s">
        <v>47</v>
      </c>
      <c r="G139" s="4" t="s">
        <v>1090</v>
      </c>
      <c r="H139" s="5">
        <v>17.001704804175802</v>
      </c>
      <c r="I139" s="5">
        <v>42.033057100970098</v>
      </c>
      <c r="K139" s="6">
        <v>142.9</v>
      </c>
      <c r="L139" s="7">
        <v>140.43923786291501</v>
      </c>
    </row>
    <row r="140" spans="1:12" x14ac:dyDescent="0.25">
      <c r="A140" s="4" t="s">
        <v>186</v>
      </c>
      <c r="B140" s="4" t="s">
        <v>7</v>
      </c>
      <c r="C140" s="4">
        <v>15</v>
      </c>
      <c r="D140" s="4" t="s">
        <v>8</v>
      </c>
      <c r="E140" s="4" t="s">
        <v>16</v>
      </c>
      <c r="F140" s="4" t="s">
        <v>47</v>
      </c>
      <c r="G140" s="4" t="s">
        <v>1092</v>
      </c>
      <c r="H140" s="5">
        <v>17.001704804175802</v>
      </c>
      <c r="I140" s="5">
        <v>16.720684772202102</v>
      </c>
      <c r="K140" s="6">
        <v>103.38</v>
      </c>
      <c r="L140" s="7">
        <v>101.60217503395199</v>
      </c>
    </row>
    <row r="141" spans="1:12" x14ac:dyDescent="0.25">
      <c r="A141" s="4" t="s">
        <v>187</v>
      </c>
      <c r="B141" s="4" t="s">
        <v>7</v>
      </c>
      <c r="C141" s="4">
        <v>15</v>
      </c>
      <c r="D141" s="4" t="s">
        <v>8</v>
      </c>
      <c r="E141" s="4" t="s">
        <v>16</v>
      </c>
      <c r="F141" s="4" t="s">
        <v>47</v>
      </c>
      <c r="G141" s="4" t="s">
        <v>1093</v>
      </c>
      <c r="H141" s="5"/>
      <c r="I141" s="5"/>
      <c r="K141" s="6">
        <v>81.02</v>
      </c>
      <c r="L141" s="7"/>
    </row>
    <row r="142" spans="1:12" x14ac:dyDescent="0.25">
      <c r="A142" s="4" t="s">
        <v>188</v>
      </c>
      <c r="B142" s="4" t="s">
        <v>7</v>
      </c>
      <c r="C142" s="4">
        <v>15</v>
      </c>
      <c r="D142" s="4" t="s">
        <v>10</v>
      </c>
      <c r="E142" s="4" t="s">
        <v>16</v>
      </c>
      <c r="F142" s="4" t="s">
        <v>47</v>
      </c>
      <c r="G142" s="4" t="s">
        <v>1090</v>
      </c>
      <c r="H142" s="5">
        <v>17.001704804175802</v>
      </c>
      <c r="I142" s="5">
        <v>25.1046869559847</v>
      </c>
      <c r="K142" s="6">
        <v>148.99</v>
      </c>
      <c r="L142" s="7">
        <v>146.43725984912501</v>
      </c>
    </row>
    <row r="143" spans="1:12" x14ac:dyDescent="0.25">
      <c r="A143" s="4" t="s">
        <v>189</v>
      </c>
      <c r="B143" s="4" t="s">
        <v>7</v>
      </c>
      <c r="C143" s="4">
        <v>15</v>
      </c>
      <c r="D143" s="4" t="s">
        <v>11</v>
      </c>
      <c r="E143" s="4" t="s">
        <v>16</v>
      </c>
      <c r="F143" s="4" t="s">
        <v>47</v>
      </c>
      <c r="G143" s="4" t="s">
        <v>1090</v>
      </c>
      <c r="H143" s="5">
        <v>17.001704804175802</v>
      </c>
      <c r="I143" s="5">
        <v>33.037868453390402</v>
      </c>
      <c r="K143" s="6">
        <v>182.14</v>
      </c>
      <c r="L143" s="7">
        <v>179.04328060580099</v>
      </c>
    </row>
    <row r="144" spans="1:12" x14ac:dyDescent="0.25">
      <c r="A144" s="4" t="s">
        <v>190</v>
      </c>
      <c r="B144" s="4" t="s">
        <v>7</v>
      </c>
      <c r="C144" s="4">
        <v>15</v>
      </c>
      <c r="D144" s="4" t="s">
        <v>12</v>
      </c>
      <c r="E144" s="4" t="s">
        <v>16</v>
      </c>
      <c r="F144" s="4" t="s">
        <v>47</v>
      </c>
      <c r="G144" s="4" t="s">
        <v>1090</v>
      </c>
      <c r="H144" s="5">
        <v>17.001704804175802</v>
      </c>
      <c r="I144" s="5">
        <v>41.278738175289099</v>
      </c>
      <c r="K144" s="6">
        <v>210.14</v>
      </c>
      <c r="L144" s="7">
        <v>206.54383809864601</v>
      </c>
    </row>
    <row r="145" spans="1:12" x14ac:dyDescent="0.25">
      <c r="A145" s="4" t="s">
        <v>191</v>
      </c>
      <c r="B145" s="4" t="s">
        <v>7</v>
      </c>
      <c r="C145" s="4">
        <v>15</v>
      </c>
      <c r="D145" s="4" t="s">
        <v>13</v>
      </c>
      <c r="E145" s="4" t="s">
        <v>16</v>
      </c>
      <c r="F145" s="4" t="s">
        <v>47</v>
      </c>
      <c r="G145" s="4" t="s">
        <v>1090</v>
      </c>
      <c r="H145" s="5">
        <v>17.001704804175802</v>
      </c>
      <c r="I145" s="5">
        <v>50.5957104637261</v>
      </c>
      <c r="K145" s="6">
        <v>240.78</v>
      </c>
      <c r="L145" s="7">
        <v>236.639318412824</v>
      </c>
    </row>
    <row r="146" spans="1:12" x14ac:dyDescent="0.25">
      <c r="A146" s="4" t="s">
        <v>192</v>
      </c>
      <c r="B146" s="4" t="s">
        <v>7</v>
      </c>
      <c r="C146" s="4">
        <v>15</v>
      </c>
      <c r="D146" s="4" t="s">
        <v>14</v>
      </c>
      <c r="E146" s="4" t="s">
        <v>16</v>
      </c>
      <c r="F146" s="4" t="s">
        <v>53</v>
      </c>
      <c r="G146" s="4" t="s">
        <v>1090</v>
      </c>
      <c r="H146" s="5">
        <v>17.001704804175802</v>
      </c>
      <c r="I146" s="5">
        <v>65.442480344440199</v>
      </c>
      <c r="K146" s="6">
        <v>320.45999999999998</v>
      </c>
      <c r="L146" s="7">
        <v>314.93515600589001</v>
      </c>
    </row>
    <row r="147" spans="1:12" x14ac:dyDescent="0.25">
      <c r="A147" s="4" t="s">
        <v>193</v>
      </c>
      <c r="B147" s="4" t="s">
        <v>7</v>
      </c>
      <c r="C147" s="4">
        <v>15</v>
      </c>
      <c r="D147" s="4" t="s">
        <v>1091</v>
      </c>
      <c r="E147" s="4" t="s">
        <v>16</v>
      </c>
      <c r="F147" s="4" t="s">
        <v>53</v>
      </c>
      <c r="G147" s="4" t="s">
        <v>1090</v>
      </c>
      <c r="H147" s="5">
        <v>17.001704804175802</v>
      </c>
      <c r="I147" s="5">
        <v>53.596819398587598</v>
      </c>
      <c r="K147" s="6">
        <v>279.11</v>
      </c>
      <c r="L147" s="7">
        <v>274.275666138438</v>
      </c>
    </row>
    <row r="148" spans="1:12" x14ac:dyDescent="0.25">
      <c r="A148" s="4" t="s">
        <v>194</v>
      </c>
      <c r="B148" s="4" t="s">
        <v>7</v>
      </c>
      <c r="C148" s="4">
        <v>15</v>
      </c>
      <c r="D148" s="4" t="s">
        <v>15</v>
      </c>
      <c r="E148" s="4" t="s">
        <v>16</v>
      </c>
      <c r="F148" s="4" t="s">
        <v>47</v>
      </c>
      <c r="G148" s="4" t="s">
        <v>1090</v>
      </c>
      <c r="H148" s="5">
        <v>17.001704804175802</v>
      </c>
      <c r="I148" s="5">
        <v>40.542075869878403</v>
      </c>
      <c r="K148" s="6">
        <v>229.69</v>
      </c>
      <c r="L148" s="7">
        <v>225.690229067579</v>
      </c>
    </row>
    <row r="149" spans="1:12" x14ac:dyDescent="0.25">
      <c r="A149" s="4" t="s">
        <v>195</v>
      </c>
      <c r="B149" s="4" t="s">
        <v>7</v>
      </c>
      <c r="C149" s="4">
        <v>15</v>
      </c>
      <c r="D149" s="4" t="s">
        <v>8</v>
      </c>
      <c r="E149" s="4" t="s">
        <v>17</v>
      </c>
      <c r="F149" s="4" t="s">
        <v>47</v>
      </c>
      <c r="G149" s="4" t="s">
        <v>1090</v>
      </c>
      <c r="H149" s="5">
        <v>17.001704804175802</v>
      </c>
      <c r="I149" s="5">
        <v>16.726532896307798</v>
      </c>
      <c r="K149" s="6">
        <v>81.02</v>
      </c>
      <c r="L149" s="7">
        <v>79.635160033385603</v>
      </c>
    </row>
    <row r="150" spans="1:12" x14ac:dyDescent="0.25">
      <c r="A150" s="4" t="s">
        <v>196</v>
      </c>
      <c r="B150" s="4" t="s">
        <v>7</v>
      </c>
      <c r="C150" s="4">
        <v>15</v>
      </c>
      <c r="D150" s="4" t="s">
        <v>10</v>
      </c>
      <c r="E150" s="4" t="s">
        <v>17</v>
      </c>
      <c r="F150" s="4" t="s">
        <v>47</v>
      </c>
      <c r="G150" s="4" t="s">
        <v>1090</v>
      </c>
      <c r="H150" s="5">
        <v>17.001704804175802</v>
      </c>
      <c r="I150" s="5">
        <v>23.818093719491898</v>
      </c>
      <c r="K150" s="6">
        <v>112.77</v>
      </c>
      <c r="L150" s="7">
        <v>110.84493992712299</v>
      </c>
    </row>
    <row r="151" spans="1:12" x14ac:dyDescent="0.25">
      <c r="A151" s="4" t="s">
        <v>197</v>
      </c>
      <c r="B151" s="4" t="s">
        <v>7</v>
      </c>
      <c r="C151" s="4">
        <v>15</v>
      </c>
      <c r="D151" s="4" t="s">
        <v>11</v>
      </c>
      <c r="E151" s="4" t="s">
        <v>17</v>
      </c>
      <c r="F151" s="4" t="s">
        <v>47</v>
      </c>
      <c r="G151" s="4" t="s">
        <v>1090</v>
      </c>
      <c r="H151" s="5">
        <v>17.001704804175802</v>
      </c>
      <c r="I151" s="5">
        <v>29.619370684374999</v>
      </c>
      <c r="K151" s="6">
        <v>131.97</v>
      </c>
      <c r="L151" s="7">
        <v>129.718695214441</v>
      </c>
    </row>
    <row r="152" spans="1:12" x14ac:dyDescent="0.25">
      <c r="A152" s="4" t="s">
        <v>198</v>
      </c>
      <c r="B152" s="4" t="s">
        <v>7</v>
      </c>
      <c r="C152" s="4">
        <v>15</v>
      </c>
      <c r="D152" s="4" t="s">
        <v>12</v>
      </c>
      <c r="E152" s="4" t="s">
        <v>17</v>
      </c>
      <c r="F152" s="4" t="s">
        <v>47</v>
      </c>
      <c r="G152" s="4" t="s">
        <v>1090</v>
      </c>
      <c r="H152" s="5">
        <v>17.001704804175802</v>
      </c>
      <c r="I152" s="5">
        <v>35.578735427293502</v>
      </c>
      <c r="K152" s="6">
        <v>152.47</v>
      </c>
      <c r="L152" s="7">
        <v>149.85137135469799</v>
      </c>
    </row>
    <row r="153" spans="1:12" x14ac:dyDescent="0.25">
      <c r="A153" s="4" t="s">
        <v>199</v>
      </c>
      <c r="B153" s="4" t="s">
        <v>7</v>
      </c>
      <c r="C153" s="4">
        <v>15</v>
      </c>
      <c r="D153" s="4" t="s">
        <v>13</v>
      </c>
      <c r="E153" s="4" t="s">
        <v>17</v>
      </c>
      <c r="F153" s="4" t="s">
        <v>47</v>
      </c>
      <c r="G153" s="4" t="s">
        <v>1090</v>
      </c>
      <c r="H153" s="5">
        <v>17.001704804175802</v>
      </c>
      <c r="I153" s="5">
        <v>41.506201435750398</v>
      </c>
      <c r="K153" s="6">
        <v>171.42</v>
      </c>
      <c r="L153" s="7">
        <v>168.47856589479201</v>
      </c>
    </row>
    <row r="154" spans="1:12" x14ac:dyDescent="0.25">
      <c r="A154" s="4" t="s">
        <v>200</v>
      </c>
      <c r="B154" s="4" t="s">
        <v>7</v>
      </c>
      <c r="C154" s="4">
        <v>15</v>
      </c>
      <c r="D154" s="4" t="s">
        <v>14</v>
      </c>
      <c r="E154" s="4" t="s">
        <v>17</v>
      </c>
      <c r="F154" s="4" t="s">
        <v>53</v>
      </c>
      <c r="G154" s="4" t="s">
        <v>1090</v>
      </c>
      <c r="H154" s="5">
        <v>17.001704804175802</v>
      </c>
      <c r="I154" s="5">
        <v>62.201254482927098</v>
      </c>
      <c r="K154" s="6">
        <v>222.46</v>
      </c>
      <c r="L154" s="7">
        <v>218.66859203530601</v>
      </c>
    </row>
    <row r="155" spans="1:12" x14ac:dyDescent="0.25">
      <c r="A155" s="4" t="s">
        <v>201</v>
      </c>
      <c r="B155" s="4" t="s">
        <v>7</v>
      </c>
      <c r="C155" s="4">
        <v>15</v>
      </c>
      <c r="D155" s="4" t="s">
        <v>1091</v>
      </c>
      <c r="E155" s="4" t="s">
        <v>17</v>
      </c>
      <c r="F155" s="4" t="s">
        <v>53</v>
      </c>
      <c r="G155" s="4" t="s">
        <v>1090</v>
      </c>
      <c r="H155" s="5">
        <v>17.001704804175802</v>
      </c>
      <c r="I155" s="5">
        <v>49.920753628435499</v>
      </c>
      <c r="K155" s="6">
        <v>195</v>
      </c>
      <c r="L155" s="7">
        <v>191.629676737457</v>
      </c>
    </row>
    <row r="156" spans="1:12" x14ac:dyDescent="0.25">
      <c r="A156" s="4" t="s">
        <v>202</v>
      </c>
      <c r="B156" s="4" t="s">
        <v>7</v>
      </c>
      <c r="C156" s="4">
        <v>15</v>
      </c>
      <c r="D156" s="4" t="s">
        <v>15</v>
      </c>
      <c r="E156" s="4" t="s">
        <v>17</v>
      </c>
      <c r="F156" s="4" t="s">
        <v>47</v>
      </c>
      <c r="G156" s="4" t="s">
        <v>1090</v>
      </c>
      <c r="H156" s="5">
        <v>17.001704804175802</v>
      </c>
      <c r="I156" s="5">
        <v>43.344818933476901</v>
      </c>
      <c r="K156" s="6">
        <v>197.73</v>
      </c>
      <c r="L156" s="7">
        <v>194.322395973022</v>
      </c>
    </row>
    <row r="157" spans="1:12" x14ac:dyDescent="0.25">
      <c r="A157" s="4" t="s">
        <v>203</v>
      </c>
      <c r="B157" s="4" t="s">
        <v>7</v>
      </c>
      <c r="C157" s="4">
        <v>15</v>
      </c>
      <c r="D157" s="4" t="s">
        <v>8</v>
      </c>
      <c r="E157" s="4" t="s">
        <v>18</v>
      </c>
      <c r="F157" s="4" t="s">
        <v>47</v>
      </c>
      <c r="G157" s="4" t="s">
        <v>1090</v>
      </c>
      <c r="H157" s="5">
        <v>17.001704804175802</v>
      </c>
      <c r="I157" s="5">
        <v>15.3120247724636</v>
      </c>
      <c r="K157" s="6">
        <v>55.26</v>
      </c>
      <c r="L157" s="7">
        <v>54.3275241595829</v>
      </c>
    </row>
    <row r="158" spans="1:12" x14ac:dyDescent="0.25">
      <c r="A158" s="4" t="s">
        <v>204</v>
      </c>
      <c r="B158" s="4" t="s">
        <v>7</v>
      </c>
      <c r="C158" s="4">
        <v>15</v>
      </c>
      <c r="D158" s="4" t="s">
        <v>10</v>
      </c>
      <c r="E158" s="4" t="s">
        <v>18</v>
      </c>
      <c r="F158" s="4" t="s">
        <v>47</v>
      </c>
      <c r="G158" s="4" t="s">
        <v>1090</v>
      </c>
      <c r="H158" s="5">
        <v>17.001704804175802</v>
      </c>
      <c r="I158" s="5">
        <v>22.979788456169</v>
      </c>
      <c r="K158" s="6">
        <v>84.91</v>
      </c>
      <c r="L158" s="7">
        <v>83.469144138058297</v>
      </c>
    </row>
    <row r="159" spans="1:12" x14ac:dyDescent="0.25">
      <c r="A159" s="4" t="s">
        <v>205</v>
      </c>
      <c r="B159" s="4" t="s">
        <v>7</v>
      </c>
      <c r="C159" s="4">
        <v>15</v>
      </c>
      <c r="D159" s="4" t="s">
        <v>11</v>
      </c>
      <c r="E159" s="4" t="s">
        <v>18</v>
      </c>
      <c r="F159" s="4" t="s">
        <v>47</v>
      </c>
      <c r="G159" s="4" t="s">
        <v>1090</v>
      </c>
      <c r="H159" s="5">
        <v>17.001704804175802</v>
      </c>
      <c r="I159" s="5">
        <v>30.2267713782154</v>
      </c>
      <c r="K159" s="6">
        <v>103.83</v>
      </c>
      <c r="L159" s="7">
        <v>102.077985114854</v>
      </c>
    </row>
    <row r="160" spans="1:12" x14ac:dyDescent="0.25">
      <c r="A160" s="4" t="s">
        <v>206</v>
      </c>
      <c r="B160" s="4" t="s">
        <v>7</v>
      </c>
      <c r="C160" s="4">
        <v>15</v>
      </c>
      <c r="D160" s="4" t="s">
        <v>12</v>
      </c>
      <c r="E160" s="4" t="s">
        <v>18</v>
      </c>
      <c r="F160" s="4" t="s">
        <v>47</v>
      </c>
      <c r="G160" s="4" t="s">
        <v>1090</v>
      </c>
      <c r="H160" s="5">
        <v>17.001704804175802</v>
      </c>
      <c r="I160" s="5">
        <v>37.753040338209097</v>
      </c>
      <c r="K160" s="6">
        <v>120.98</v>
      </c>
      <c r="L160" s="7">
        <v>118.918530665066</v>
      </c>
    </row>
    <row r="161" spans="1:12" x14ac:dyDescent="0.25">
      <c r="A161" s="4" t="s">
        <v>207</v>
      </c>
      <c r="B161" s="4" t="s">
        <v>7</v>
      </c>
      <c r="C161" s="4">
        <v>15</v>
      </c>
      <c r="D161" s="4" t="s">
        <v>13</v>
      </c>
      <c r="E161" s="4" t="s">
        <v>18</v>
      </c>
      <c r="F161" s="4" t="s">
        <v>47</v>
      </c>
      <c r="G161" s="4" t="s">
        <v>1090</v>
      </c>
      <c r="H161" s="5">
        <v>17.001704804175802</v>
      </c>
      <c r="I161" s="5">
        <v>46.252681144519798</v>
      </c>
      <c r="K161" s="6">
        <v>135.44</v>
      </c>
      <c r="L161" s="7">
        <v>133.137971734686</v>
      </c>
    </row>
    <row r="162" spans="1:12" x14ac:dyDescent="0.25">
      <c r="A162" s="4" t="s">
        <v>208</v>
      </c>
      <c r="B162" s="4" t="s">
        <v>7</v>
      </c>
      <c r="C162" s="4">
        <v>15</v>
      </c>
      <c r="D162" s="4" t="s">
        <v>14</v>
      </c>
      <c r="E162" s="4" t="s">
        <v>18</v>
      </c>
      <c r="F162" s="4" t="s">
        <v>53</v>
      </c>
      <c r="G162" s="4" t="s">
        <v>1090</v>
      </c>
      <c r="H162" s="5">
        <v>17.001704804175802</v>
      </c>
      <c r="I162" s="5">
        <v>59.904237367576798</v>
      </c>
      <c r="K162" s="6">
        <v>149.33000000000001</v>
      </c>
      <c r="L162" s="7">
        <v>146.82156918742999</v>
      </c>
    </row>
    <row r="163" spans="1:12" x14ac:dyDescent="0.25">
      <c r="A163" s="4" t="s">
        <v>209</v>
      </c>
      <c r="B163" s="4" t="s">
        <v>7</v>
      </c>
      <c r="C163" s="4">
        <v>15</v>
      </c>
      <c r="D163" s="4" t="s">
        <v>1091</v>
      </c>
      <c r="E163" s="4" t="s">
        <v>18</v>
      </c>
      <c r="F163" s="4" t="s">
        <v>53</v>
      </c>
      <c r="G163" s="4" t="s">
        <v>1090</v>
      </c>
      <c r="H163" s="5">
        <v>17.001704804175802</v>
      </c>
      <c r="I163" s="5">
        <v>49.052668936417</v>
      </c>
      <c r="K163" s="6">
        <v>127.81</v>
      </c>
      <c r="L163" s="7">
        <v>125.658046609465</v>
      </c>
    </row>
    <row r="164" spans="1:12" x14ac:dyDescent="0.25">
      <c r="A164" s="4" t="s">
        <v>210</v>
      </c>
      <c r="B164" s="4" t="s">
        <v>7</v>
      </c>
      <c r="C164" s="4">
        <v>15</v>
      </c>
      <c r="D164" s="4" t="s">
        <v>15</v>
      </c>
      <c r="E164" s="4" t="s">
        <v>18</v>
      </c>
      <c r="F164" s="4" t="s">
        <v>47</v>
      </c>
      <c r="G164" s="4" t="s">
        <v>1090</v>
      </c>
      <c r="H164" s="5">
        <v>17.001704804175802</v>
      </c>
      <c r="I164" s="5">
        <v>37.145505013376003</v>
      </c>
      <c r="K164" s="6">
        <v>137.27000000000001</v>
      </c>
      <c r="L164" s="7">
        <v>134.89705082798801</v>
      </c>
    </row>
    <row r="165" spans="1:12" x14ac:dyDescent="0.25">
      <c r="A165" s="4" t="s">
        <v>211</v>
      </c>
      <c r="B165" s="4" t="s">
        <v>7</v>
      </c>
      <c r="C165" s="4">
        <v>15</v>
      </c>
      <c r="D165" s="4" t="s">
        <v>8</v>
      </c>
      <c r="E165" s="4" t="s">
        <v>19</v>
      </c>
      <c r="F165" s="4" t="s">
        <v>47</v>
      </c>
      <c r="G165" s="4" t="s">
        <v>1090</v>
      </c>
      <c r="H165" s="5">
        <v>17.001704804175802</v>
      </c>
      <c r="I165" s="5">
        <v>16.526014560480299</v>
      </c>
      <c r="K165" s="6">
        <v>58.38</v>
      </c>
      <c r="L165" s="7">
        <v>57.396247537184998</v>
      </c>
    </row>
    <row r="166" spans="1:12" x14ac:dyDescent="0.25">
      <c r="A166" s="4" t="s">
        <v>212</v>
      </c>
      <c r="B166" s="4" t="s">
        <v>7</v>
      </c>
      <c r="C166" s="4">
        <v>15</v>
      </c>
      <c r="D166" s="4" t="s">
        <v>10</v>
      </c>
      <c r="E166" s="4" t="s">
        <v>19</v>
      </c>
      <c r="F166" s="4" t="s">
        <v>47</v>
      </c>
      <c r="G166" s="4" t="s">
        <v>1090</v>
      </c>
      <c r="H166" s="5">
        <v>17.001704804175802</v>
      </c>
      <c r="I166" s="5">
        <v>24.796864394777501</v>
      </c>
      <c r="K166" s="6">
        <v>89.21</v>
      </c>
      <c r="L166" s="7">
        <v>87.714261126542198</v>
      </c>
    </row>
    <row r="167" spans="1:12" x14ac:dyDescent="0.25">
      <c r="A167" s="4" t="s">
        <v>213</v>
      </c>
      <c r="B167" s="4" t="s">
        <v>7</v>
      </c>
      <c r="C167" s="4">
        <v>15</v>
      </c>
      <c r="D167" s="4" t="s">
        <v>11</v>
      </c>
      <c r="E167" s="4" t="s">
        <v>19</v>
      </c>
      <c r="F167" s="4" t="s">
        <v>47</v>
      </c>
      <c r="G167" s="4" t="s">
        <v>1090</v>
      </c>
      <c r="H167" s="5">
        <v>17.001704804175802</v>
      </c>
      <c r="I167" s="5">
        <v>32.609705879063903</v>
      </c>
      <c r="K167" s="6">
        <v>112.55</v>
      </c>
      <c r="L167" s="7">
        <v>110.671976454892</v>
      </c>
    </row>
    <row r="168" spans="1:12" x14ac:dyDescent="0.25">
      <c r="A168" s="4" t="s">
        <v>214</v>
      </c>
      <c r="B168" s="4" t="s">
        <v>7</v>
      </c>
      <c r="C168" s="4">
        <v>15</v>
      </c>
      <c r="D168" s="4" t="s">
        <v>12</v>
      </c>
      <c r="E168" s="4" t="s">
        <v>19</v>
      </c>
      <c r="F168" s="4" t="s">
        <v>47</v>
      </c>
      <c r="G168" s="4" t="s">
        <v>1090</v>
      </c>
      <c r="H168" s="5">
        <v>17.001704804175802</v>
      </c>
      <c r="I168" s="5">
        <v>40.722774747662001</v>
      </c>
      <c r="K168" s="6">
        <v>126.92</v>
      </c>
      <c r="L168" s="7">
        <v>124.754612362209</v>
      </c>
    </row>
    <row r="169" spans="1:12" x14ac:dyDescent="0.25">
      <c r="A169" s="4" t="s">
        <v>215</v>
      </c>
      <c r="B169" s="4" t="s">
        <v>7</v>
      </c>
      <c r="C169" s="4">
        <v>15</v>
      </c>
      <c r="D169" s="4" t="s">
        <v>13</v>
      </c>
      <c r="E169" s="4" t="s">
        <v>19</v>
      </c>
      <c r="F169" s="4" t="s">
        <v>47</v>
      </c>
      <c r="G169" s="4" t="s">
        <v>1090</v>
      </c>
      <c r="H169" s="5">
        <v>17.001704804175802</v>
      </c>
      <c r="I169" s="5">
        <v>49.880520774575402</v>
      </c>
      <c r="K169" s="6">
        <v>145.74</v>
      </c>
      <c r="L169" s="7">
        <v>143.27132767277499</v>
      </c>
    </row>
    <row r="170" spans="1:12" x14ac:dyDescent="0.25">
      <c r="A170" s="4" t="s">
        <v>216</v>
      </c>
      <c r="B170" s="4" t="s">
        <v>7</v>
      </c>
      <c r="C170" s="4">
        <v>15</v>
      </c>
      <c r="D170" s="4" t="s">
        <v>14</v>
      </c>
      <c r="E170" s="4" t="s">
        <v>19</v>
      </c>
      <c r="F170" s="4" t="s">
        <v>53</v>
      </c>
      <c r="G170" s="4" t="s">
        <v>1090</v>
      </c>
      <c r="H170" s="5">
        <v>17.001704804175802</v>
      </c>
      <c r="I170" s="5">
        <v>64.641475167702595</v>
      </c>
      <c r="K170" s="6">
        <v>213.3</v>
      </c>
      <c r="L170" s="7">
        <v>209.68008084572199</v>
      </c>
    </row>
    <row r="171" spans="1:12" x14ac:dyDescent="0.25">
      <c r="A171" s="4" t="s">
        <v>217</v>
      </c>
      <c r="B171" s="4" t="s">
        <v>7</v>
      </c>
      <c r="C171" s="4">
        <v>15</v>
      </c>
      <c r="D171" s="4" t="s">
        <v>1091</v>
      </c>
      <c r="E171" s="4" t="s">
        <v>19</v>
      </c>
      <c r="F171" s="4" t="s">
        <v>53</v>
      </c>
      <c r="G171" s="4" t="s">
        <v>1090</v>
      </c>
      <c r="H171" s="5">
        <v>17.001704804175802</v>
      </c>
      <c r="I171" s="5">
        <v>52.927674547790502</v>
      </c>
      <c r="K171" s="6">
        <v>175.06</v>
      </c>
      <c r="L171" s="7">
        <v>172.09676016680601</v>
      </c>
    </row>
    <row r="172" spans="1:12" x14ac:dyDescent="0.25">
      <c r="A172" s="4" t="s">
        <v>218</v>
      </c>
      <c r="B172" s="4" t="s">
        <v>7</v>
      </c>
      <c r="C172" s="4">
        <v>15</v>
      </c>
      <c r="D172" s="4" t="s">
        <v>15</v>
      </c>
      <c r="E172" s="4" t="s">
        <v>19</v>
      </c>
      <c r="F172" s="4" t="s">
        <v>47</v>
      </c>
      <c r="G172" s="4" t="s">
        <v>1090</v>
      </c>
      <c r="H172" s="5">
        <v>17.001704804175802</v>
      </c>
      <c r="I172" s="5">
        <v>40.099796079753901</v>
      </c>
      <c r="K172" s="6">
        <v>146.49</v>
      </c>
      <c r="L172" s="7">
        <v>143.96176713294901</v>
      </c>
    </row>
    <row r="173" spans="1:12" x14ac:dyDescent="0.25">
      <c r="A173" s="4" t="s">
        <v>219</v>
      </c>
      <c r="B173" s="4" t="s">
        <v>7</v>
      </c>
      <c r="C173" s="4">
        <v>15</v>
      </c>
      <c r="D173" s="4" t="s">
        <v>8</v>
      </c>
      <c r="E173" s="4" t="s">
        <v>20</v>
      </c>
      <c r="F173" s="4" t="s">
        <v>47</v>
      </c>
      <c r="G173" s="4" t="s">
        <v>1090</v>
      </c>
      <c r="H173" s="5">
        <v>17.001704804175802</v>
      </c>
      <c r="I173" s="5">
        <v>16.029089109038701</v>
      </c>
      <c r="K173" s="6">
        <v>61.31</v>
      </c>
      <c r="L173" s="7">
        <v>60.273346711982697</v>
      </c>
    </row>
    <row r="174" spans="1:12" x14ac:dyDescent="0.25">
      <c r="A174" s="4" t="s">
        <v>220</v>
      </c>
      <c r="B174" s="4" t="s">
        <v>7</v>
      </c>
      <c r="C174" s="4">
        <v>15</v>
      </c>
      <c r="D174" s="4" t="s">
        <v>10</v>
      </c>
      <c r="E174" s="4" t="s">
        <v>20</v>
      </c>
      <c r="F174" s="4" t="s">
        <v>47</v>
      </c>
      <c r="G174" s="4" t="s">
        <v>1090</v>
      </c>
      <c r="H174" s="5">
        <v>17.001704804175802</v>
      </c>
      <c r="I174" s="5">
        <v>23.1879129204458</v>
      </c>
      <c r="K174" s="6">
        <v>89.68</v>
      </c>
      <c r="L174" s="7">
        <v>88.154288380898606</v>
      </c>
    </row>
    <row r="175" spans="1:12" x14ac:dyDescent="0.25">
      <c r="A175" s="4" t="s">
        <v>221</v>
      </c>
      <c r="B175" s="4" t="s">
        <v>7</v>
      </c>
      <c r="C175" s="4">
        <v>15</v>
      </c>
      <c r="D175" s="4" t="s">
        <v>11</v>
      </c>
      <c r="E175" s="4" t="s">
        <v>20</v>
      </c>
      <c r="F175" s="4" t="s">
        <v>47</v>
      </c>
      <c r="G175" s="4" t="s">
        <v>1090</v>
      </c>
      <c r="H175" s="5">
        <v>17.001704804175802</v>
      </c>
      <c r="I175" s="5">
        <v>29.307377383305798</v>
      </c>
      <c r="K175" s="6">
        <v>107.89</v>
      </c>
      <c r="L175" s="7">
        <v>106.05767897885001</v>
      </c>
    </row>
    <row r="176" spans="1:12" x14ac:dyDescent="0.25">
      <c r="A176" s="4" t="s">
        <v>222</v>
      </c>
      <c r="B176" s="4" t="s">
        <v>7</v>
      </c>
      <c r="C176" s="4">
        <v>15</v>
      </c>
      <c r="D176" s="4" t="s">
        <v>12</v>
      </c>
      <c r="E176" s="4" t="s">
        <v>20</v>
      </c>
      <c r="F176" s="4" t="s">
        <v>47</v>
      </c>
      <c r="G176" s="4" t="s">
        <v>1090</v>
      </c>
      <c r="H176" s="5">
        <v>17.001704804175802</v>
      </c>
      <c r="I176" s="5">
        <v>35.589826235876401</v>
      </c>
      <c r="K176" s="6">
        <v>124.03</v>
      </c>
      <c r="L176" s="7">
        <v>121.915177832971</v>
      </c>
    </row>
    <row r="177" spans="1:12" x14ac:dyDescent="0.25">
      <c r="A177" s="4" t="s">
        <v>223</v>
      </c>
      <c r="B177" s="4" t="s">
        <v>7</v>
      </c>
      <c r="C177" s="4">
        <v>15</v>
      </c>
      <c r="D177" s="4" t="s">
        <v>13</v>
      </c>
      <c r="E177" s="4" t="s">
        <v>20</v>
      </c>
      <c r="F177" s="4" t="s">
        <v>47</v>
      </c>
      <c r="G177" s="4" t="s">
        <v>1090</v>
      </c>
      <c r="H177" s="5">
        <v>17.001704804175802</v>
      </c>
      <c r="I177" s="5">
        <v>42.0728834226733</v>
      </c>
      <c r="K177" s="6">
        <v>136.53</v>
      </c>
      <c r="L177" s="7">
        <v>134.20128879722799</v>
      </c>
    </row>
    <row r="178" spans="1:12" x14ac:dyDescent="0.25">
      <c r="A178" s="4" t="s">
        <v>224</v>
      </c>
      <c r="B178" s="4" t="s">
        <v>7</v>
      </c>
      <c r="C178" s="4">
        <v>15</v>
      </c>
      <c r="D178" s="4" t="s">
        <v>14</v>
      </c>
      <c r="E178" s="4" t="s">
        <v>20</v>
      </c>
      <c r="F178" s="4" t="s">
        <v>53</v>
      </c>
      <c r="G178" s="4" t="s">
        <v>1090</v>
      </c>
      <c r="H178" s="5">
        <v>17.001704804175802</v>
      </c>
      <c r="I178" s="5">
        <v>60.523423860140802</v>
      </c>
      <c r="K178" s="6">
        <v>176.62</v>
      </c>
      <c r="L178" s="7">
        <v>173.60925965612901</v>
      </c>
    </row>
    <row r="179" spans="1:12" x14ac:dyDescent="0.25">
      <c r="A179" s="4" t="s">
        <v>225</v>
      </c>
      <c r="B179" s="4" t="s">
        <v>7</v>
      </c>
      <c r="C179" s="4">
        <v>15</v>
      </c>
      <c r="D179" s="4" t="s">
        <v>1091</v>
      </c>
      <c r="E179" s="4" t="s">
        <v>20</v>
      </c>
      <c r="F179" s="4" t="s">
        <v>53</v>
      </c>
      <c r="G179" s="4" t="s">
        <v>1090</v>
      </c>
      <c r="H179" s="5">
        <v>17.001704804175802</v>
      </c>
      <c r="I179" s="5">
        <v>48.8610278098704</v>
      </c>
      <c r="K179" s="6">
        <v>138.4</v>
      </c>
      <c r="L179" s="7">
        <v>136.048664900284</v>
      </c>
    </row>
    <row r="180" spans="1:12" x14ac:dyDescent="0.25">
      <c r="A180" s="4" t="s">
        <v>226</v>
      </c>
      <c r="B180" s="4" t="s">
        <v>7</v>
      </c>
      <c r="C180" s="4">
        <v>15</v>
      </c>
      <c r="D180" s="4" t="s">
        <v>15</v>
      </c>
      <c r="E180" s="4" t="s">
        <v>20</v>
      </c>
      <c r="F180" s="4" t="s">
        <v>47</v>
      </c>
      <c r="G180" s="4" t="s">
        <v>1090</v>
      </c>
      <c r="H180" s="5">
        <v>17.001704804175802</v>
      </c>
      <c r="I180" s="5">
        <v>40.688488594315899</v>
      </c>
      <c r="K180" s="6">
        <v>152.49</v>
      </c>
      <c r="L180" s="7">
        <v>149.859587799716</v>
      </c>
    </row>
    <row r="181" spans="1:12" x14ac:dyDescent="0.25">
      <c r="A181" s="4" t="s">
        <v>227</v>
      </c>
      <c r="B181" s="4" t="s">
        <v>7</v>
      </c>
      <c r="C181" s="4">
        <v>15</v>
      </c>
      <c r="D181" s="4" t="s">
        <v>8</v>
      </c>
      <c r="E181" s="4" t="s">
        <v>21</v>
      </c>
      <c r="F181" s="4" t="s">
        <v>47</v>
      </c>
      <c r="G181" s="4" t="s">
        <v>1090</v>
      </c>
      <c r="H181" s="5">
        <v>17.001704804175802</v>
      </c>
      <c r="I181" s="5">
        <v>13.8987437568482</v>
      </c>
      <c r="K181" s="6">
        <v>67.31</v>
      </c>
      <c r="L181" s="7">
        <v>66.167629783741006</v>
      </c>
    </row>
    <row r="182" spans="1:12" x14ac:dyDescent="0.25">
      <c r="A182" s="4" t="s">
        <v>228</v>
      </c>
      <c r="B182" s="4" t="s">
        <v>7</v>
      </c>
      <c r="C182" s="4">
        <v>15</v>
      </c>
      <c r="D182" s="4" t="s">
        <v>10</v>
      </c>
      <c r="E182" s="4" t="s">
        <v>21</v>
      </c>
      <c r="F182" s="4" t="s">
        <v>47</v>
      </c>
      <c r="G182" s="4" t="s">
        <v>1090</v>
      </c>
      <c r="H182" s="5">
        <v>17.001704804175802</v>
      </c>
      <c r="I182" s="5">
        <v>19.318472662536301</v>
      </c>
      <c r="K182" s="6">
        <v>93.5</v>
      </c>
      <c r="L182" s="7">
        <v>91.905602175489307</v>
      </c>
    </row>
    <row r="183" spans="1:12" x14ac:dyDescent="0.25">
      <c r="A183" s="4" t="s">
        <v>229</v>
      </c>
      <c r="B183" s="4" t="s">
        <v>7</v>
      </c>
      <c r="C183" s="4">
        <v>15</v>
      </c>
      <c r="D183" s="4" t="s">
        <v>11</v>
      </c>
      <c r="E183" s="4" t="s">
        <v>21</v>
      </c>
      <c r="F183" s="4" t="s">
        <v>47</v>
      </c>
      <c r="G183" s="4" t="s">
        <v>1090</v>
      </c>
      <c r="H183" s="5">
        <v>17.001704804175802</v>
      </c>
      <c r="I183" s="5">
        <v>23.4565029785702</v>
      </c>
      <c r="K183" s="6">
        <v>105.27</v>
      </c>
      <c r="L183" s="7">
        <v>103.476138167369</v>
      </c>
    </row>
    <row r="184" spans="1:12" x14ac:dyDescent="0.25">
      <c r="A184" s="4" t="s">
        <v>230</v>
      </c>
      <c r="B184" s="4" t="s">
        <v>7</v>
      </c>
      <c r="C184" s="4">
        <v>15</v>
      </c>
      <c r="D184" s="4" t="s">
        <v>12</v>
      </c>
      <c r="E184" s="4" t="s">
        <v>21</v>
      </c>
      <c r="F184" s="4" t="s">
        <v>47</v>
      </c>
      <c r="G184" s="4" t="s">
        <v>1090</v>
      </c>
      <c r="H184" s="5">
        <v>17.001704804175802</v>
      </c>
      <c r="I184" s="5">
        <v>27.741716201665099</v>
      </c>
      <c r="K184" s="6">
        <v>114.61</v>
      </c>
      <c r="L184" s="7">
        <v>112.653057251845</v>
      </c>
    </row>
    <row r="185" spans="1:12" x14ac:dyDescent="0.25">
      <c r="A185" s="4" t="s">
        <v>231</v>
      </c>
      <c r="B185" s="4" t="s">
        <v>7</v>
      </c>
      <c r="C185" s="4">
        <v>15</v>
      </c>
      <c r="D185" s="4" t="s">
        <v>13</v>
      </c>
      <c r="E185" s="4" t="s">
        <v>21</v>
      </c>
      <c r="F185" s="4" t="s">
        <v>47</v>
      </c>
      <c r="G185" s="4" t="s">
        <v>1090</v>
      </c>
      <c r="H185" s="5">
        <v>17.001704804175802</v>
      </c>
      <c r="I185" s="5">
        <v>31.775533698761301</v>
      </c>
      <c r="K185" s="6">
        <v>121.73</v>
      </c>
      <c r="L185" s="7">
        <v>119.648127330427</v>
      </c>
    </row>
    <row r="186" spans="1:12" x14ac:dyDescent="0.25">
      <c r="A186" s="4" t="s">
        <v>232</v>
      </c>
      <c r="B186" s="4" t="s">
        <v>7</v>
      </c>
      <c r="C186" s="4">
        <v>15</v>
      </c>
      <c r="D186" s="4" t="s">
        <v>14</v>
      </c>
      <c r="E186" s="4" t="s">
        <v>21</v>
      </c>
      <c r="F186" s="4" t="s">
        <v>53</v>
      </c>
      <c r="G186" s="4" t="s">
        <v>1090</v>
      </c>
      <c r="H186" s="5">
        <v>17.001704804175802</v>
      </c>
      <c r="I186" s="5">
        <v>50.490684627021501</v>
      </c>
      <c r="K186" s="6">
        <v>177.33</v>
      </c>
      <c r="L186" s="7">
        <v>174.333328364957</v>
      </c>
    </row>
    <row r="187" spans="1:12" x14ac:dyDescent="0.25">
      <c r="A187" s="4" t="s">
        <v>233</v>
      </c>
      <c r="B187" s="4" t="s">
        <v>7</v>
      </c>
      <c r="C187" s="4">
        <v>15</v>
      </c>
      <c r="D187" s="4" t="s">
        <v>1091</v>
      </c>
      <c r="E187" s="4" t="s">
        <v>21</v>
      </c>
      <c r="F187" s="4" t="s">
        <v>53</v>
      </c>
      <c r="G187" s="4" t="s">
        <v>1090</v>
      </c>
      <c r="H187" s="5">
        <v>17.001704804175802</v>
      </c>
      <c r="I187" s="5">
        <v>40.1673969274866</v>
      </c>
      <c r="K187" s="6">
        <v>152.19</v>
      </c>
      <c r="L187" s="7">
        <v>149.58401592898201</v>
      </c>
    </row>
    <row r="188" spans="1:12" x14ac:dyDescent="0.25">
      <c r="A188" s="4" t="s">
        <v>234</v>
      </c>
      <c r="B188" s="4" t="s">
        <v>7</v>
      </c>
      <c r="C188" s="4">
        <v>15</v>
      </c>
      <c r="D188" s="4" t="s">
        <v>15</v>
      </c>
      <c r="E188" s="4" t="s">
        <v>21</v>
      </c>
      <c r="F188" s="4" t="s">
        <v>47</v>
      </c>
      <c r="G188" s="4" t="s">
        <v>1090</v>
      </c>
      <c r="H188" s="5">
        <v>17.001704804175802</v>
      </c>
      <c r="I188" s="5">
        <v>37.231938765959903</v>
      </c>
      <c r="K188" s="6">
        <v>161.93</v>
      </c>
      <c r="L188" s="7">
        <v>159.12972855465199</v>
      </c>
    </row>
    <row r="189" spans="1:12" x14ac:dyDescent="0.25">
      <c r="A189" s="4" t="s">
        <v>235</v>
      </c>
      <c r="B189" s="4" t="s">
        <v>7</v>
      </c>
      <c r="C189" s="4">
        <v>15</v>
      </c>
      <c r="D189" s="4" t="s">
        <v>8</v>
      </c>
      <c r="E189" s="4" t="s">
        <v>22</v>
      </c>
      <c r="F189" s="4" t="s">
        <v>47</v>
      </c>
      <c r="G189" s="4" t="s">
        <v>1090</v>
      </c>
      <c r="H189" s="5">
        <v>17.001704804175802</v>
      </c>
      <c r="I189" s="5">
        <v>13.8574383547517</v>
      </c>
      <c r="K189" s="6">
        <v>49.46</v>
      </c>
      <c r="L189" s="7">
        <v>48.638386147595902</v>
      </c>
    </row>
    <row r="190" spans="1:12" x14ac:dyDescent="0.25">
      <c r="A190" s="4" t="s">
        <v>236</v>
      </c>
      <c r="B190" s="4" t="s">
        <v>7</v>
      </c>
      <c r="C190" s="4">
        <v>15</v>
      </c>
      <c r="D190" s="4" t="s">
        <v>10</v>
      </c>
      <c r="E190" s="4" t="s">
        <v>22</v>
      </c>
      <c r="F190" s="4" t="s">
        <v>47</v>
      </c>
      <c r="G190" s="4" t="s">
        <v>1090</v>
      </c>
      <c r="H190" s="5">
        <v>17.001704804175802</v>
      </c>
      <c r="I190" s="5">
        <v>19.9236843771337</v>
      </c>
      <c r="K190" s="6">
        <v>71.58</v>
      </c>
      <c r="L190" s="7">
        <v>70.383153658909393</v>
      </c>
    </row>
    <row r="191" spans="1:12" x14ac:dyDescent="0.25">
      <c r="A191" s="4" t="s">
        <v>237</v>
      </c>
      <c r="B191" s="4" t="s">
        <v>7</v>
      </c>
      <c r="C191" s="4">
        <v>15</v>
      </c>
      <c r="D191" s="4" t="s">
        <v>11</v>
      </c>
      <c r="E191" s="4" t="s">
        <v>22</v>
      </c>
      <c r="F191" s="4" t="s">
        <v>47</v>
      </c>
      <c r="G191" s="4" t="s">
        <v>1090</v>
      </c>
      <c r="H191" s="5">
        <v>17.001704804175802</v>
      </c>
      <c r="I191" s="5">
        <v>25.021665377508199</v>
      </c>
      <c r="K191" s="6">
        <v>85.87</v>
      </c>
      <c r="L191" s="7">
        <v>84.424640483504206</v>
      </c>
    </row>
    <row r="192" spans="1:12" x14ac:dyDescent="0.25">
      <c r="A192" s="4" t="s">
        <v>238</v>
      </c>
      <c r="B192" s="4" t="s">
        <v>7</v>
      </c>
      <c r="C192" s="4">
        <v>15</v>
      </c>
      <c r="D192" s="4" t="s">
        <v>12</v>
      </c>
      <c r="E192" s="4" t="s">
        <v>22</v>
      </c>
      <c r="F192" s="4" t="s">
        <v>47</v>
      </c>
      <c r="G192" s="4" t="s">
        <v>1090</v>
      </c>
      <c r="H192" s="5">
        <v>17.001704804175802</v>
      </c>
      <c r="I192" s="5">
        <v>30.254472562562299</v>
      </c>
      <c r="K192" s="6">
        <v>98.53</v>
      </c>
      <c r="L192" s="7">
        <v>96.864177138973602</v>
      </c>
    </row>
    <row r="193" spans="1:12" x14ac:dyDescent="0.25">
      <c r="A193" s="4" t="s">
        <v>239</v>
      </c>
      <c r="B193" s="4" t="s">
        <v>7</v>
      </c>
      <c r="C193" s="4">
        <v>15</v>
      </c>
      <c r="D193" s="4" t="s">
        <v>13</v>
      </c>
      <c r="E193" s="4" t="s">
        <v>22</v>
      </c>
      <c r="F193" s="4" t="s">
        <v>47</v>
      </c>
      <c r="G193" s="4" t="s">
        <v>1090</v>
      </c>
      <c r="H193" s="5">
        <v>17.001704804175802</v>
      </c>
      <c r="I193" s="5">
        <v>35.5770429704625</v>
      </c>
      <c r="K193" s="6">
        <v>106.38</v>
      </c>
      <c r="L193" s="7">
        <v>104.59051906905501</v>
      </c>
    </row>
    <row r="194" spans="1:12" x14ac:dyDescent="0.25">
      <c r="A194" s="4" t="s">
        <v>240</v>
      </c>
      <c r="B194" s="4" t="s">
        <v>7</v>
      </c>
      <c r="C194" s="4">
        <v>15</v>
      </c>
      <c r="D194" s="4" t="s">
        <v>14</v>
      </c>
      <c r="E194" s="4" t="s">
        <v>22</v>
      </c>
      <c r="F194" s="4" t="s">
        <v>53</v>
      </c>
      <c r="G194" s="4" t="s">
        <v>1090</v>
      </c>
      <c r="H194" s="5">
        <v>17.001704804175802</v>
      </c>
      <c r="I194" s="5">
        <v>52.014151467865901</v>
      </c>
      <c r="K194" s="6">
        <v>133.04</v>
      </c>
      <c r="L194" s="7">
        <v>130.801621297</v>
      </c>
    </row>
    <row r="195" spans="1:12" x14ac:dyDescent="0.25">
      <c r="A195" s="4" t="s">
        <v>241</v>
      </c>
      <c r="B195" s="4" t="s">
        <v>7</v>
      </c>
      <c r="C195" s="4">
        <v>15</v>
      </c>
      <c r="D195" s="4" t="s">
        <v>1091</v>
      </c>
      <c r="E195" s="4" t="s">
        <v>22</v>
      </c>
      <c r="F195" s="4" t="s">
        <v>53</v>
      </c>
      <c r="G195" s="4" t="s">
        <v>1090</v>
      </c>
      <c r="H195" s="5">
        <v>17.001704804175802</v>
      </c>
      <c r="I195" s="5">
        <v>41.8947251165891</v>
      </c>
      <c r="K195" s="6">
        <v>113.75</v>
      </c>
      <c r="L195" s="7">
        <v>111.82710183942901</v>
      </c>
    </row>
    <row r="196" spans="1:12" x14ac:dyDescent="0.25">
      <c r="A196" s="4" t="s">
        <v>242</v>
      </c>
      <c r="B196" s="4" t="s">
        <v>7</v>
      </c>
      <c r="C196" s="4">
        <v>15</v>
      </c>
      <c r="D196" s="4" t="s">
        <v>15</v>
      </c>
      <c r="E196" s="4" t="s">
        <v>22</v>
      </c>
      <c r="F196" s="4" t="s">
        <v>47</v>
      </c>
      <c r="G196" s="4" t="s">
        <v>1090</v>
      </c>
      <c r="H196" s="5">
        <v>17.001704804175802</v>
      </c>
      <c r="I196" s="5">
        <v>35.4565702659675</v>
      </c>
      <c r="K196" s="6">
        <v>126.91</v>
      </c>
      <c r="L196" s="7">
        <v>124.731243295997</v>
      </c>
    </row>
    <row r="197" spans="1:12" x14ac:dyDescent="0.25">
      <c r="A197" s="4" t="s">
        <v>243</v>
      </c>
      <c r="B197" s="4" t="s">
        <v>23</v>
      </c>
      <c r="C197" s="4">
        <v>15</v>
      </c>
      <c r="D197" s="4" t="s">
        <v>8</v>
      </c>
      <c r="E197" s="4" t="s">
        <v>9</v>
      </c>
      <c r="F197" s="4" t="s">
        <v>47</v>
      </c>
      <c r="G197" s="4" t="s">
        <v>1090</v>
      </c>
      <c r="H197" s="5">
        <v>17.001704804175802</v>
      </c>
      <c r="I197" s="5">
        <v>10.264246719891201</v>
      </c>
      <c r="K197" s="6">
        <v>43.63</v>
      </c>
      <c r="L197" s="7">
        <v>42.900698114957898</v>
      </c>
    </row>
    <row r="198" spans="1:12" x14ac:dyDescent="0.25">
      <c r="A198" s="4" t="s">
        <v>244</v>
      </c>
      <c r="B198" s="4" t="s">
        <v>23</v>
      </c>
      <c r="C198" s="4">
        <v>15</v>
      </c>
      <c r="D198" s="4" t="s">
        <v>10</v>
      </c>
      <c r="E198" s="4" t="s">
        <v>9</v>
      </c>
      <c r="F198" s="4" t="s">
        <v>47</v>
      </c>
      <c r="G198" s="4" t="s">
        <v>1090</v>
      </c>
      <c r="H198" s="5">
        <v>17.001704804175802</v>
      </c>
      <c r="I198" s="5">
        <v>14.924208449104899</v>
      </c>
      <c r="K198" s="6">
        <v>62.2</v>
      </c>
      <c r="L198" s="7">
        <v>61.151943422423699</v>
      </c>
    </row>
    <row r="199" spans="1:12" x14ac:dyDescent="0.25">
      <c r="A199" s="4" t="s">
        <v>245</v>
      </c>
      <c r="B199" s="4" t="s">
        <v>23</v>
      </c>
      <c r="C199" s="4">
        <v>15</v>
      </c>
      <c r="D199" s="4" t="s">
        <v>11</v>
      </c>
      <c r="E199" s="4" t="s">
        <v>9</v>
      </c>
      <c r="F199" s="4" t="s">
        <v>47</v>
      </c>
      <c r="G199" s="4" t="s">
        <v>1090</v>
      </c>
      <c r="H199" s="5">
        <v>17.001704804175802</v>
      </c>
      <c r="I199" s="5">
        <v>18.963986378957401</v>
      </c>
      <c r="K199" s="6">
        <v>75.28</v>
      </c>
      <c r="L199" s="7">
        <v>74.015167721932499</v>
      </c>
    </row>
    <row r="200" spans="1:12" x14ac:dyDescent="0.25">
      <c r="A200" s="4" t="s">
        <v>246</v>
      </c>
      <c r="B200" s="4" t="s">
        <v>23</v>
      </c>
      <c r="C200" s="4">
        <v>15</v>
      </c>
      <c r="D200" s="4" t="s">
        <v>12</v>
      </c>
      <c r="E200" s="4" t="s">
        <v>9</v>
      </c>
      <c r="F200" s="4" t="s">
        <v>47</v>
      </c>
      <c r="G200" s="4" t="s">
        <v>1090</v>
      </c>
      <c r="H200" s="5">
        <v>17.001704804175802</v>
      </c>
      <c r="I200" s="5">
        <v>23.113607858403199</v>
      </c>
      <c r="K200" s="6">
        <v>89.07</v>
      </c>
      <c r="L200" s="7">
        <v>87.553677782161401</v>
      </c>
    </row>
    <row r="201" spans="1:12" x14ac:dyDescent="0.25">
      <c r="A201" s="4" t="s">
        <v>247</v>
      </c>
      <c r="B201" s="4" t="s">
        <v>23</v>
      </c>
      <c r="C201" s="4">
        <v>15</v>
      </c>
      <c r="D201" s="4" t="s">
        <v>13</v>
      </c>
      <c r="E201" s="4" t="s">
        <v>9</v>
      </c>
      <c r="F201" s="4" t="s">
        <v>47</v>
      </c>
      <c r="G201" s="4" t="s">
        <v>1090</v>
      </c>
      <c r="H201" s="5">
        <v>17.001704804175802</v>
      </c>
      <c r="I201" s="5">
        <v>27.447773347113799</v>
      </c>
      <c r="K201" s="6">
        <v>96.13</v>
      </c>
      <c r="L201" s="7">
        <v>94.503545501946704</v>
      </c>
    </row>
    <row r="202" spans="1:12" x14ac:dyDescent="0.25">
      <c r="A202" s="4" t="s">
        <v>248</v>
      </c>
      <c r="B202" s="4" t="s">
        <v>23</v>
      </c>
      <c r="C202" s="4">
        <v>15</v>
      </c>
      <c r="D202" s="4" t="s">
        <v>14</v>
      </c>
      <c r="E202" s="4" t="s">
        <v>9</v>
      </c>
      <c r="F202" s="4" t="s">
        <v>53</v>
      </c>
      <c r="G202" s="4" t="s">
        <v>1090</v>
      </c>
      <c r="H202" s="5">
        <v>17.001704804175802</v>
      </c>
      <c r="I202" s="5">
        <v>38.947361952708597</v>
      </c>
      <c r="K202" s="6">
        <v>119.23</v>
      </c>
      <c r="L202" s="7">
        <v>117.214402601071</v>
      </c>
    </row>
    <row r="203" spans="1:12" x14ac:dyDescent="0.25">
      <c r="A203" s="4" t="s">
        <v>249</v>
      </c>
      <c r="B203" s="4" t="s">
        <v>23</v>
      </c>
      <c r="C203" s="4">
        <v>15</v>
      </c>
      <c r="D203" s="4" t="s">
        <v>1091</v>
      </c>
      <c r="E203" s="4" t="s">
        <v>9</v>
      </c>
      <c r="F203" s="4" t="s">
        <v>53</v>
      </c>
      <c r="G203" s="4" t="s">
        <v>1090</v>
      </c>
      <c r="H203" s="5">
        <v>17.001704804175802</v>
      </c>
      <c r="I203" s="5">
        <v>31.503136522278801</v>
      </c>
      <c r="K203" s="6">
        <v>101.25</v>
      </c>
      <c r="L203" s="7">
        <v>99.530043907702805</v>
      </c>
    </row>
    <row r="204" spans="1:12" x14ac:dyDescent="0.25">
      <c r="A204" s="4" t="s">
        <v>250</v>
      </c>
      <c r="B204" s="4" t="s">
        <v>23</v>
      </c>
      <c r="C204" s="4">
        <v>15</v>
      </c>
      <c r="D204" s="4" t="s">
        <v>15</v>
      </c>
      <c r="E204" s="4" t="s">
        <v>9</v>
      </c>
      <c r="F204" s="4" t="s">
        <v>47</v>
      </c>
      <c r="G204" s="4" t="s">
        <v>1090</v>
      </c>
      <c r="H204" s="5">
        <v>17.001704804175802</v>
      </c>
      <c r="I204" s="5">
        <v>25.885934829359801</v>
      </c>
      <c r="K204" s="6">
        <v>103.82</v>
      </c>
      <c r="L204" s="7">
        <v>102.02645406702401</v>
      </c>
    </row>
    <row r="205" spans="1:12" x14ac:dyDescent="0.25">
      <c r="A205" s="4" t="s">
        <v>251</v>
      </c>
      <c r="B205" s="4" t="s">
        <v>23</v>
      </c>
      <c r="C205" s="4">
        <v>15</v>
      </c>
      <c r="D205" s="4" t="s">
        <v>8</v>
      </c>
      <c r="E205" s="4" t="s">
        <v>16</v>
      </c>
      <c r="F205" s="4" t="s">
        <v>47</v>
      </c>
      <c r="G205" s="4" t="s">
        <v>1092</v>
      </c>
      <c r="H205" s="5">
        <v>17.001704804175802</v>
      </c>
      <c r="I205" s="5">
        <v>10.2976704115143</v>
      </c>
      <c r="K205" s="6">
        <v>83.69</v>
      </c>
      <c r="L205" s="7">
        <v>82.2502774514235</v>
      </c>
    </row>
    <row r="206" spans="1:12" x14ac:dyDescent="0.25">
      <c r="A206" s="4" t="s">
        <v>252</v>
      </c>
      <c r="B206" s="4" t="s">
        <v>23</v>
      </c>
      <c r="C206" s="4">
        <v>15</v>
      </c>
      <c r="D206" s="4" t="s">
        <v>8</v>
      </c>
      <c r="E206" s="4" t="s">
        <v>16</v>
      </c>
      <c r="F206" s="4" t="s">
        <v>47</v>
      </c>
      <c r="G206" s="4" t="s">
        <v>1093</v>
      </c>
      <c r="H206" s="5"/>
      <c r="I206" s="5"/>
      <c r="K206" s="6">
        <v>66.7</v>
      </c>
      <c r="L206" s="7"/>
    </row>
    <row r="207" spans="1:12" x14ac:dyDescent="0.25">
      <c r="A207" s="4" t="s">
        <v>253</v>
      </c>
      <c r="B207" s="4" t="s">
        <v>23</v>
      </c>
      <c r="C207" s="4">
        <v>15</v>
      </c>
      <c r="D207" s="4" t="s">
        <v>10</v>
      </c>
      <c r="E207" s="4" t="s">
        <v>16</v>
      </c>
      <c r="F207" s="4" t="s">
        <v>47</v>
      </c>
      <c r="G207" s="4" t="s">
        <v>1090</v>
      </c>
      <c r="H207" s="5">
        <v>17.001704804175802</v>
      </c>
      <c r="I207" s="5">
        <v>15.462495577444701</v>
      </c>
      <c r="K207" s="6">
        <v>114.87</v>
      </c>
      <c r="L207" s="7">
        <v>112.903726687298</v>
      </c>
    </row>
    <row r="208" spans="1:12" x14ac:dyDescent="0.25">
      <c r="A208" s="4" t="s">
        <v>254</v>
      </c>
      <c r="B208" s="4" t="s">
        <v>23</v>
      </c>
      <c r="C208" s="4">
        <v>15</v>
      </c>
      <c r="D208" s="4" t="s">
        <v>11</v>
      </c>
      <c r="E208" s="4" t="s">
        <v>16</v>
      </c>
      <c r="F208" s="4" t="s">
        <v>47</v>
      </c>
      <c r="G208" s="4" t="s">
        <v>1090</v>
      </c>
      <c r="H208" s="5">
        <v>17.001704804175802</v>
      </c>
      <c r="I208" s="5">
        <v>20.3508149204559</v>
      </c>
      <c r="K208" s="6">
        <v>135.96</v>
      </c>
      <c r="L208" s="7">
        <v>133.64857521801</v>
      </c>
    </row>
    <row r="209" spans="1:12" x14ac:dyDescent="0.25">
      <c r="A209" s="4" t="s">
        <v>255</v>
      </c>
      <c r="B209" s="4" t="s">
        <v>23</v>
      </c>
      <c r="C209" s="4">
        <v>15</v>
      </c>
      <c r="D209" s="4" t="s">
        <v>12</v>
      </c>
      <c r="E209" s="4" t="s">
        <v>16</v>
      </c>
      <c r="F209" s="4" t="s">
        <v>47</v>
      </c>
      <c r="G209" s="4" t="s">
        <v>1090</v>
      </c>
      <c r="H209" s="5">
        <v>17.001704804175802</v>
      </c>
      <c r="I209" s="5">
        <v>25.428985679475002</v>
      </c>
      <c r="K209" s="6">
        <v>152.99</v>
      </c>
      <c r="L209" s="7">
        <v>150.37287325967699</v>
      </c>
    </row>
    <row r="210" spans="1:12" x14ac:dyDescent="0.25">
      <c r="A210" s="4" t="s">
        <v>256</v>
      </c>
      <c r="B210" s="4" t="s">
        <v>23</v>
      </c>
      <c r="C210" s="4">
        <v>15</v>
      </c>
      <c r="D210" s="4" t="s">
        <v>13</v>
      </c>
      <c r="E210" s="4" t="s">
        <v>16</v>
      </c>
      <c r="F210" s="4" t="s">
        <v>47</v>
      </c>
      <c r="G210" s="4" t="s">
        <v>1090</v>
      </c>
      <c r="H210" s="5">
        <v>17.001704804175802</v>
      </c>
      <c r="I210" s="5">
        <v>31.171623462932299</v>
      </c>
      <c r="K210" s="6">
        <v>171.59</v>
      </c>
      <c r="L210" s="7">
        <v>168.641116256093</v>
      </c>
    </row>
    <row r="211" spans="1:12" x14ac:dyDescent="0.25">
      <c r="A211" s="4" t="s">
        <v>257</v>
      </c>
      <c r="B211" s="4" t="s">
        <v>23</v>
      </c>
      <c r="C211" s="4">
        <v>15</v>
      </c>
      <c r="D211" s="4" t="s">
        <v>14</v>
      </c>
      <c r="E211" s="4" t="s">
        <v>16</v>
      </c>
      <c r="F211" s="4" t="s">
        <v>53</v>
      </c>
      <c r="G211" s="4" t="s">
        <v>1090</v>
      </c>
      <c r="H211" s="5">
        <v>17.001704804175802</v>
      </c>
      <c r="I211" s="5">
        <v>40.3072463978759</v>
      </c>
      <c r="K211" s="6">
        <v>222.76</v>
      </c>
      <c r="L211" s="7">
        <v>218.91905966220901</v>
      </c>
    </row>
    <row r="212" spans="1:12" x14ac:dyDescent="0.25">
      <c r="A212" s="4" t="s">
        <v>258</v>
      </c>
      <c r="B212" s="4" t="s">
        <v>23</v>
      </c>
      <c r="C212" s="4">
        <v>15</v>
      </c>
      <c r="D212" s="4" t="s">
        <v>1091</v>
      </c>
      <c r="E212" s="4" t="s">
        <v>16</v>
      </c>
      <c r="F212" s="4" t="s">
        <v>53</v>
      </c>
      <c r="G212" s="4" t="s">
        <v>1090</v>
      </c>
      <c r="H212" s="5">
        <v>17.001704804175802</v>
      </c>
      <c r="I212" s="5">
        <v>33.012482085278897</v>
      </c>
      <c r="K212" s="6">
        <v>197.73</v>
      </c>
      <c r="L212" s="7">
        <v>194.30539916216199</v>
      </c>
    </row>
    <row r="213" spans="1:12" x14ac:dyDescent="0.25">
      <c r="A213" s="4" t="s">
        <v>259</v>
      </c>
      <c r="B213" s="4" t="s">
        <v>23</v>
      </c>
      <c r="C213" s="4">
        <v>15</v>
      </c>
      <c r="D213" s="4" t="s">
        <v>15</v>
      </c>
      <c r="E213" s="4" t="s">
        <v>16</v>
      </c>
      <c r="F213" s="4" t="s">
        <v>47</v>
      </c>
      <c r="G213" s="4" t="s">
        <v>1090</v>
      </c>
      <c r="H213" s="5">
        <v>17.001704804175802</v>
      </c>
      <c r="I213" s="5">
        <v>24.965701625466298</v>
      </c>
      <c r="K213" s="6">
        <v>167.51</v>
      </c>
      <c r="L213" s="7">
        <v>164.59873611934501</v>
      </c>
    </row>
    <row r="214" spans="1:12" x14ac:dyDescent="0.25">
      <c r="A214" s="4" t="s">
        <v>260</v>
      </c>
      <c r="B214" s="4" t="s">
        <v>23</v>
      </c>
      <c r="C214" s="4">
        <v>15</v>
      </c>
      <c r="D214" s="4" t="s">
        <v>8</v>
      </c>
      <c r="E214" s="4" t="s">
        <v>17</v>
      </c>
      <c r="F214" s="4" t="s">
        <v>47</v>
      </c>
      <c r="G214" s="4" t="s">
        <v>1090</v>
      </c>
      <c r="H214" s="5">
        <v>17.001704804175802</v>
      </c>
      <c r="I214" s="5">
        <v>10.3059800594681</v>
      </c>
      <c r="K214" s="6">
        <v>65.599999999999994</v>
      </c>
      <c r="L214" s="7">
        <v>64.475703520862098</v>
      </c>
    </row>
    <row r="215" spans="1:12" x14ac:dyDescent="0.25">
      <c r="A215" s="4" t="s">
        <v>261</v>
      </c>
      <c r="B215" s="4" t="s">
        <v>23</v>
      </c>
      <c r="C215" s="4">
        <v>15</v>
      </c>
      <c r="D215" s="4" t="s">
        <v>10</v>
      </c>
      <c r="E215" s="4" t="s">
        <v>17</v>
      </c>
      <c r="F215" s="4" t="s">
        <v>47</v>
      </c>
      <c r="G215" s="4" t="s">
        <v>1090</v>
      </c>
      <c r="H215" s="5">
        <v>17.001704804175802</v>
      </c>
      <c r="I215" s="5">
        <v>14.6801298773648</v>
      </c>
      <c r="K215" s="6">
        <v>87.53</v>
      </c>
      <c r="L215" s="7">
        <v>86.031072887835094</v>
      </c>
    </row>
    <row r="216" spans="1:12" x14ac:dyDescent="0.25">
      <c r="A216" s="4" t="s">
        <v>262</v>
      </c>
      <c r="B216" s="4" t="s">
        <v>23</v>
      </c>
      <c r="C216" s="4">
        <v>15</v>
      </c>
      <c r="D216" s="4" t="s">
        <v>11</v>
      </c>
      <c r="E216" s="4" t="s">
        <v>17</v>
      </c>
      <c r="F216" s="4" t="s">
        <v>47</v>
      </c>
      <c r="G216" s="4" t="s">
        <v>1090</v>
      </c>
      <c r="H216" s="5">
        <v>17.001704804175802</v>
      </c>
      <c r="I216" s="5">
        <v>18.2616488502455</v>
      </c>
      <c r="K216" s="6">
        <v>99.82</v>
      </c>
      <c r="L216" s="7">
        <v>98.116917660131506</v>
      </c>
    </row>
    <row r="217" spans="1:12" x14ac:dyDescent="0.25">
      <c r="A217" s="4" t="s">
        <v>263</v>
      </c>
      <c r="B217" s="4" t="s">
        <v>23</v>
      </c>
      <c r="C217" s="4">
        <v>15</v>
      </c>
      <c r="D217" s="4" t="s">
        <v>12</v>
      </c>
      <c r="E217" s="4" t="s">
        <v>17</v>
      </c>
      <c r="F217" s="4" t="s">
        <v>47</v>
      </c>
      <c r="G217" s="4" t="s">
        <v>1090</v>
      </c>
      <c r="H217" s="5">
        <v>17.001704804175802</v>
      </c>
      <c r="I217" s="5">
        <v>21.940591074996899</v>
      </c>
      <c r="K217" s="6">
        <v>112.92</v>
      </c>
      <c r="L217" s="7">
        <v>110.98340781296601</v>
      </c>
    </row>
    <row r="218" spans="1:12" x14ac:dyDescent="0.25">
      <c r="A218" s="4" t="s">
        <v>264</v>
      </c>
      <c r="B218" s="4" t="s">
        <v>23</v>
      </c>
      <c r="C218" s="4">
        <v>15</v>
      </c>
      <c r="D218" s="4" t="s">
        <v>13</v>
      </c>
      <c r="E218" s="4" t="s">
        <v>17</v>
      </c>
      <c r="F218" s="4" t="s">
        <v>47</v>
      </c>
      <c r="G218" s="4" t="s">
        <v>1090</v>
      </c>
      <c r="H218" s="5">
        <v>17.001704804175802</v>
      </c>
      <c r="I218" s="5">
        <v>25.602554085463598</v>
      </c>
      <c r="K218" s="6">
        <v>124.82</v>
      </c>
      <c r="L218" s="7">
        <v>122.682640689655</v>
      </c>
    </row>
    <row r="219" spans="1:12" x14ac:dyDescent="0.25">
      <c r="A219" s="4" t="s">
        <v>265</v>
      </c>
      <c r="B219" s="4" t="s">
        <v>23</v>
      </c>
      <c r="C219" s="4">
        <v>15</v>
      </c>
      <c r="D219" s="4" t="s">
        <v>14</v>
      </c>
      <c r="E219" s="4" t="s">
        <v>17</v>
      </c>
      <c r="F219" s="4" t="s">
        <v>53</v>
      </c>
      <c r="G219" s="4" t="s">
        <v>1090</v>
      </c>
      <c r="H219" s="5">
        <v>17.001704804175802</v>
      </c>
      <c r="I219" s="5">
        <v>38.336934825393101</v>
      </c>
      <c r="K219" s="6">
        <v>155.43</v>
      </c>
      <c r="L219" s="7">
        <v>152.78245310358599</v>
      </c>
    </row>
    <row r="220" spans="1:12" x14ac:dyDescent="0.25">
      <c r="A220" s="4" t="s">
        <v>266</v>
      </c>
      <c r="B220" s="4" t="s">
        <v>23</v>
      </c>
      <c r="C220" s="4">
        <v>15</v>
      </c>
      <c r="D220" s="4" t="s">
        <v>1091</v>
      </c>
      <c r="E220" s="4" t="s">
        <v>17</v>
      </c>
      <c r="F220" s="4" t="s">
        <v>53</v>
      </c>
      <c r="G220" s="4" t="s">
        <v>1090</v>
      </c>
      <c r="H220" s="5">
        <v>17.001704804175802</v>
      </c>
      <c r="I220" s="5">
        <v>30.7716600431418</v>
      </c>
      <c r="K220" s="6">
        <v>139.19999999999999</v>
      </c>
      <c r="L220" s="7">
        <v>136.797043575</v>
      </c>
    </row>
    <row r="221" spans="1:12" x14ac:dyDescent="0.25">
      <c r="A221" s="4" t="s">
        <v>267</v>
      </c>
      <c r="B221" s="4" t="s">
        <v>23</v>
      </c>
      <c r="C221" s="4">
        <v>15</v>
      </c>
      <c r="D221" s="4" t="s">
        <v>15</v>
      </c>
      <c r="E221" s="4" t="s">
        <v>17</v>
      </c>
      <c r="F221" s="4" t="s">
        <v>47</v>
      </c>
      <c r="G221" s="4" t="s">
        <v>1090</v>
      </c>
      <c r="H221" s="5">
        <v>17.001704804175802</v>
      </c>
      <c r="I221" s="5">
        <v>26.6952896455409</v>
      </c>
      <c r="K221" s="6">
        <v>143.18</v>
      </c>
      <c r="L221" s="7">
        <v>140.70909362076</v>
      </c>
    </row>
    <row r="222" spans="1:12" x14ac:dyDescent="0.25">
      <c r="A222" s="4" t="s">
        <v>268</v>
      </c>
      <c r="B222" s="4" t="s">
        <v>23</v>
      </c>
      <c r="C222" s="4">
        <v>15</v>
      </c>
      <c r="D222" s="4" t="s">
        <v>8</v>
      </c>
      <c r="E222" s="4" t="s">
        <v>18</v>
      </c>
      <c r="F222" s="4" t="s">
        <v>47</v>
      </c>
      <c r="G222" s="4" t="s">
        <v>1090</v>
      </c>
      <c r="H222" s="5">
        <v>17.001704804175802</v>
      </c>
      <c r="I222" s="5">
        <v>9.4301613870902496</v>
      </c>
      <c r="K222" s="6">
        <v>45.2</v>
      </c>
      <c r="L222" s="7">
        <v>44.438629273142801</v>
      </c>
    </row>
    <row r="223" spans="1:12" x14ac:dyDescent="0.25">
      <c r="A223" s="4" t="s">
        <v>269</v>
      </c>
      <c r="B223" s="4" t="s">
        <v>23</v>
      </c>
      <c r="C223" s="4">
        <v>15</v>
      </c>
      <c r="D223" s="4" t="s">
        <v>10</v>
      </c>
      <c r="E223" s="4" t="s">
        <v>18</v>
      </c>
      <c r="F223" s="4" t="s">
        <v>47</v>
      </c>
      <c r="G223" s="4" t="s">
        <v>1090</v>
      </c>
      <c r="H223" s="5">
        <v>17.001704804175802</v>
      </c>
      <c r="I223" s="5">
        <v>14.1538078830954</v>
      </c>
      <c r="K223" s="6">
        <v>66.16</v>
      </c>
      <c r="L223" s="7">
        <v>65.043192915664207</v>
      </c>
    </row>
    <row r="224" spans="1:12" x14ac:dyDescent="0.25">
      <c r="A224" s="4" t="s">
        <v>270</v>
      </c>
      <c r="B224" s="4" t="s">
        <v>23</v>
      </c>
      <c r="C224" s="4">
        <v>15</v>
      </c>
      <c r="D224" s="4" t="s">
        <v>11</v>
      </c>
      <c r="E224" s="4" t="s">
        <v>18</v>
      </c>
      <c r="F224" s="4" t="s">
        <v>47</v>
      </c>
      <c r="G224" s="4" t="s">
        <v>1090</v>
      </c>
      <c r="H224" s="5">
        <v>17.001704804175802</v>
      </c>
      <c r="I224" s="5">
        <v>18.6193721600843</v>
      </c>
      <c r="K224" s="6">
        <v>78.31</v>
      </c>
      <c r="L224" s="7">
        <v>76.990156322013604</v>
      </c>
    </row>
    <row r="225" spans="1:12" x14ac:dyDescent="0.25">
      <c r="A225" s="4" t="s">
        <v>271</v>
      </c>
      <c r="B225" s="4" t="s">
        <v>23</v>
      </c>
      <c r="C225" s="4">
        <v>15</v>
      </c>
      <c r="D225" s="4" t="s">
        <v>12</v>
      </c>
      <c r="E225" s="4" t="s">
        <v>18</v>
      </c>
      <c r="F225" s="4" t="s">
        <v>47</v>
      </c>
      <c r="G225" s="4" t="s">
        <v>1090</v>
      </c>
      <c r="H225" s="5">
        <v>17.001704804175802</v>
      </c>
      <c r="I225" s="5">
        <v>23.257270281297501</v>
      </c>
      <c r="K225" s="6">
        <v>88.95</v>
      </c>
      <c r="L225" s="7">
        <v>87.436041402373405</v>
      </c>
    </row>
    <row r="226" spans="1:12" x14ac:dyDescent="0.25">
      <c r="A226" s="4" t="s">
        <v>272</v>
      </c>
      <c r="B226" s="4" t="s">
        <v>23</v>
      </c>
      <c r="C226" s="4">
        <v>15</v>
      </c>
      <c r="D226" s="4" t="s">
        <v>13</v>
      </c>
      <c r="E226" s="4" t="s">
        <v>18</v>
      </c>
      <c r="F226" s="4" t="s">
        <v>47</v>
      </c>
      <c r="G226" s="4" t="s">
        <v>1090</v>
      </c>
      <c r="H226" s="5">
        <v>17.001704804175802</v>
      </c>
      <c r="I226" s="5">
        <v>28.4962491134219</v>
      </c>
      <c r="K226" s="6">
        <v>97.42</v>
      </c>
      <c r="L226" s="7">
        <v>95.764194242281803</v>
      </c>
    </row>
    <row r="227" spans="1:12" x14ac:dyDescent="0.25">
      <c r="A227" s="4" t="s">
        <v>273</v>
      </c>
      <c r="B227" s="4" t="s">
        <v>23</v>
      </c>
      <c r="C227" s="4">
        <v>15</v>
      </c>
      <c r="D227" s="4" t="s">
        <v>14</v>
      </c>
      <c r="E227" s="4" t="s">
        <v>18</v>
      </c>
      <c r="F227" s="4" t="s">
        <v>53</v>
      </c>
      <c r="G227" s="4" t="s">
        <v>1090</v>
      </c>
      <c r="H227" s="5">
        <v>17.001704804175802</v>
      </c>
      <c r="I227" s="5">
        <v>36.896348083104002</v>
      </c>
      <c r="K227" s="6">
        <v>104.65</v>
      </c>
      <c r="L227" s="7">
        <v>102.897077619629</v>
      </c>
    </row>
    <row r="228" spans="1:12" x14ac:dyDescent="0.25">
      <c r="A228" s="4" t="s">
        <v>274</v>
      </c>
      <c r="B228" s="4" t="s">
        <v>23</v>
      </c>
      <c r="C228" s="4">
        <v>15</v>
      </c>
      <c r="D228" s="4" t="s">
        <v>1091</v>
      </c>
      <c r="E228" s="4" t="s">
        <v>18</v>
      </c>
      <c r="F228" s="4" t="s">
        <v>53</v>
      </c>
      <c r="G228" s="4" t="s">
        <v>1090</v>
      </c>
      <c r="H228" s="5">
        <v>17.001704804175802</v>
      </c>
      <c r="I228" s="5">
        <v>30.213749009924399</v>
      </c>
      <c r="K228" s="6">
        <v>91.35</v>
      </c>
      <c r="L228" s="7">
        <v>89.819967400783696</v>
      </c>
    </row>
    <row r="229" spans="1:12" x14ac:dyDescent="0.25">
      <c r="A229" s="4" t="s">
        <v>275</v>
      </c>
      <c r="B229" s="4" t="s">
        <v>23</v>
      </c>
      <c r="C229" s="4">
        <v>15</v>
      </c>
      <c r="D229" s="4" t="s">
        <v>15</v>
      </c>
      <c r="E229" s="4" t="s">
        <v>18</v>
      </c>
      <c r="F229" s="4" t="s">
        <v>47</v>
      </c>
      <c r="G229" s="4" t="s">
        <v>1090</v>
      </c>
      <c r="H229" s="5">
        <v>17.001704804175802</v>
      </c>
      <c r="I229" s="5">
        <v>22.874125730622598</v>
      </c>
      <c r="K229" s="6">
        <v>101.09</v>
      </c>
      <c r="L229" s="7">
        <v>99.342735416761599</v>
      </c>
    </row>
    <row r="230" spans="1:12" x14ac:dyDescent="0.25">
      <c r="A230" s="4" t="s">
        <v>276</v>
      </c>
      <c r="B230" s="4" t="s">
        <v>23</v>
      </c>
      <c r="C230" s="4">
        <v>15</v>
      </c>
      <c r="D230" s="4" t="s">
        <v>8</v>
      </c>
      <c r="E230" s="4" t="s">
        <v>19</v>
      </c>
      <c r="F230" s="4" t="s">
        <v>47</v>
      </c>
      <c r="G230" s="4" t="s">
        <v>1090</v>
      </c>
      <c r="H230" s="5">
        <v>17.001704804175802</v>
      </c>
      <c r="I230" s="5">
        <v>10.177833587845701</v>
      </c>
      <c r="K230" s="6">
        <v>47.33</v>
      </c>
      <c r="L230" s="7">
        <v>46.528769121689798</v>
      </c>
    </row>
    <row r="231" spans="1:12" x14ac:dyDescent="0.25">
      <c r="A231" s="4" t="s">
        <v>277</v>
      </c>
      <c r="B231" s="4" t="s">
        <v>23</v>
      </c>
      <c r="C231" s="4">
        <v>15</v>
      </c>
      <c r="D231" s="4" t="s">
        <v>10</v>
      </c>
      <c r="E231" s="4" t="s">
        <v>19</v>
      </c>
      <c r="F231" s="4" t="s">
        <v>47</v>
      </c>
      <c r="G231" s="4" t="s">
        <v>1090</v>
      </c>
      <c r="H231" s="5">
        <v>17.001704804175802</v>
      </c>
      <c r="I231" s="5">
        <v>15.273028569824801</v>
      </c>
      <c r="K231" s="6">
        <v>68.88</v>
      </c>
      <c r="L231" s="7">
        <v>67.728499927397095</v>
      </c>
    </row>
    <row r="232" spans="1:12" x14ac:dyDescent="0.25">
      <c r="A232" s="4" t="s">
        <v>278</v>
      </c>
      <c r="B232" s="4" t="s">
        <v>23</v>
      </c>
      <c r="C232" s="4">
        <v>15</v>
      </c>
      <c r="D232" s="4" t="s">
        <v>11</v>
      </c>
      <c r="E232" s="4" t="s">
        <v>19</v>
      </c>
      <c r="F232" s="4" t="s">
        <v>47</v>
      </c>
      <c r="G232" s="4" t="s">
        <v>1090</v>
      </c>
      <c r="H232" s="5">
        <v>17.001704804175802</v>
      </c>
      <c r="I232" s="5">
        <v>20.087307550445399</v>
      </c>
      <c r="K232" s="6">
        <v>84.14</v>
      </c>
      <c r="L232" s="7">
        <v>82.737302679291204</v>
      </c>
    </row>
    <row r="233" spans="1:12" x14ac:dyDescent="0.25">
      <c r="A233" s="4" t="s">
        <v>279</v>
      </c>
      <c r="B233" s="4" t="s">
        <v>23</v>
      </c>
      <c r="C233" s="4">
        <v>15</v>
      </c>
      <c r="D233" s="4" t="s">
        <v>12</v>
      </c>
      <c r="E233" s="4" t="s">
        <v>19</v>
      </c>
      <c r="F233" s="4" t="s">
        <v>47</v>
      </c>
      <c r="G233" s="4" t="s">
        <v>1090</v>
      </c>
      <c r="H233" s="5">
        <v>17.001704804175802</v>
      </c>
      <c r="I233" s="5">
        <v>25.086845784292802</v>
      </c>
      <c r="K233" s="6">
        <v>92.54</v>
      </c>
      <c r="L233" s="7">
        <v>90.962116147558405</v>
      </c>
    </row>
    <row r="234" spans="1:12" x14ac:dyDescent="0.25">
      <c r="A234" s="4" t="s">
        <v>280</v>
      </c>
      <c r="B234" s="4" t="s">
        <v>23</v>
      </c>
      <c r="C234" s="4">
        <v>15</v>
      </c>
      <c r="D234" s="4" t="s">
        <v>13</v>
      </c>
      <c r="E234" s="4" t="s">
        <v>19</v>
      </c>
      <c r="F234" s="4" t="s">
        <v>47</v>
      </c>
      <c r="G234" s="4" t="s">
        <v>1090</v>
      </c>
      <c r="H234" s="5">
        <v>17.001704804175802</v>
      </c>
      <c r="I234" s="5">
        <v>30.731520682419799</v>
      </c>
      <c r="K234" s="6">
        <v>104.01</v>
      </c>
      <c r="L234" s="7">
        <v>102.251420768229</v>
      </c>
    </row>
    <row r="235" spans="1:12" x14ac:dyDescent="0.25">
      <c r="A235" s="4" t="s">
        <v>281</v>
      </c>
      <c r="B235" s="4" t="s">
        <v>23</v>
      </c>
      <c r="C235" s="4">
        <v>15</v>
      </c>
      <c r="D235" s="4" t="s">
        <v>14</v>
      </c>
      <c r="E235" s="4" t="s">
        <v>19</v>
      </c>
      <c r="F235" s="4" t="s">
        <v>53</v>
      </c>
      <c r="G235" s="4" t="s">
        <v>1090</v>
      </c>
      <c r="H235" s="5">
        <v>17.001704804175802</v>
      </c>
      <c r="I235" s="5">
        <v>39.814219905597497</v>
      </c>
      <c r="K235" s="6">
        <v>148.44</v>
      </c>
      <c r="L235" s="7">
        <v>145.91748741993101</v>
      </c>
    </row>
    <row r="236" spans="1:12" x14ac:dyDescent="0.25">
      <c r="A236" s="4" t="s">
        <v>282</v>
      </c>
      <c r="B236" s="4" t="s">
        <v>23</v>
      </c>
      <c r="C236" s="4">
        <v>15</v>
      </c>
      <c r="D236" s="4" t="s">
        <v>1091</v>
      </c>
      <c r="E236" s="4" t="s">
        <v>19</v>
      </c>
      <c r="F236" s="4" t="s">
        <v>53</v>
      </c>
      <c r="G236" s="4" t="s">
        <v>1090</v>
      </c>
      <c r="H236" s="5">
        <v>17.001704804175802</v>
      </c>
      <c r="I236" s="5">
        <v>32.600635107921001</v>
      </c>
      <c r="K236" s="6">
        <v>124.17</v>
      </c>
      <c r="L236" s="7">
        <v>122.071754027723</v>
      </c>
    </row>
    <row r="237" spans="1:12" x14ac:dyDescent="0.25">
      <c r="A237" s="4" t="s">
        <v>283</v>
      </c>
      <c r="B237" s="4" t="s">
        <v>23</v>
      </c>
      <c r="C237" s="4">
        <v>15</v>
      </c>
      <c r="D237" s="4" t="s">
        <v>15</v>
      </c>
      <c r="E237" s="4" t="s">
        <v>19</v>
      </c>
      <c r="F237" s="4" t="s">
        <v>47</v>
      </c>
      <c r="G237" s="4" t="s">
        <v>1090</v>
      </c>
      <c r="H237" s="5">
        <v>17.001704804175802</v>
      </c>
      <c r="I237" s="5">
        <v>24.693383512967099</v>
      </c>
      <c r="K237" s="6">
        <v>106.97</v>
      </c>
      <c r="L237" s="7">
        <v>105.119804243001</v>
      </c>
    </row>
    <row r="238" spans="1:12" x14ac:dyDescent="0.25">
      <c r="A238" s="4" t="s">
        <v>284</v>
      </c>
      <c r="B238" s="4" t="s">
        <v>23</v>
      </c>
      <c r="C238" s="4">
        <v>15</v>
      </c>
      <c r="D238" s="4" t="s">
        <v>8</v>
      </c>
      <c r="E238" s="4" t="s">
        <v>20</v>
      </c>
      <c r="F238" s="4" t="s">
        <v>47</v>
      </c>
      <c r="G238" s="4" t="s">
        <v>1090</v>
      </c>
      <c r="H238" s="5">
        <v>17.001704804175802</v>
      </c>
      <c r="I238" s="5">
        <v>9.8748835503069099</v>
      </c>
      <c r="K238" s="6">
        <v>49.89</v>
      </c>
      <c r="L238" s="7">
        <v>49.043384563544798</v>
      </c>
    </row>
    <row r="239" spans="1:12" x14ac:dyDescent="0.25">
      <c r="A239" s="4" t="s">
        <v>285</v>
      </c>
      <c r="B239" s="4" t="s">
        <v>23</v>
      </c>
      <c r="C239" s="4">
        <v>15</v>
      </c>
      <c r="D239" s="4" t="s">
        <v>10</v>
      </c>
      <c r="E239" s="4" t="s">
        <v>20</v>
      </c>
      <c r="F239" s="4" t="s">
        <v>47</v>
      </c>
      <c r="G239" s="4" t="s">
        <v>1090</v>
      </c>
      <c r="H239" s="5">
        <v>17.001704804175802</v>
      </c>
      <c r="I239" s="5">
        <v>14.2888530879674</v>
      </c>
      <c r="K239" s="6">
        <v>69.819999999999993</v>
      </c>
      <c r="L239" s="7">
        <v>68.634563357225005</v>
      </c>
    </row>
    <row r="240" spans="1:12" x14ac:dyDescent="0.25">
      <c r="A240" s="4" t="s">
        <v>286</v>
      </c>
      <c r="B240" s="4" t="s">
        <v>23</v>
      </c>
      <c r="C240" s="4">
        <v>15</v>
      </c>
      <c r="D240" s="4" t="s">
        <v>11</v>
      </c>
      <c r="E240" s="4" t="s">
        <v>20</v>
      </c>
      <c r="F240" s="4" t="s">
        <v>47</v>
      </c>
      <c r="G240" s="4" t="s">
        <v>1090</v>
      </c>
      <c r="H240" s="5">
        <v>17.001704804175802</v>
      </c>
      <c r="I240" s="5">
        <v>18.064682597456599</v>
      </c>
      <c r="K240" s="6">
        <v>81.69</v>
      </c>
      <c r="L240" s="7">
        <v>80.309509113866</v>
      </c>
    </row>
    <row r="241" spans="1:12" x14ac:dyDescent="0.25">
      <c r="A241" s="4" t="s">
        <v>287</v>
      </c>
      <c r="B241" s="4" t="s">
        <v>23</v>
      </c>
      <c r="C241" s="4">
        <v>15</v>
      </c>
      <c r="D241" s="4" t="s">
        <v>12</v>
      </c>
      <c r="E241" s="4" t="s">
        <v>20</v>
      </c>
      <c r="F241" s="4" t="s">
        <v>47</v>
      </c>
      <c r="G241" s="4" t="s">
        <v>1090</v>
      </c>
      <c r="H241" s="5">
        <v>17.001704804175802</v>
      </c>
      <c r="I241" s="5">
        <v>21.941150684462599</v>
      </c>
      <c r="K241" s="6">
        <v>91.84</v>
      </c>
      <c r="L241" s="7">
        <v>90.275469421213799</v>
      </c>
    </row>
    <row r="242" spans="1:12" x14ac:dyDescent="0.25">
      <c r="A242" s="4" t="s">
        <v>288</v>
      </c>
      <c r="B242" s="4" t="s">
        <v>23</v>
      </c>
      <c r="C242" s="4">
        <v>15</v>
      </c>
      <c r="D242" s="4" t="s">
        <v>13</v>
      </c>
      <c r="E242" s="4" t="s">
        <v>20</v>
      </c>
      <c r="F242" s="4" t="s">
        <v>47</v>
      </c>
      <c r="G242" s="4" t="s">
        <v>1090</v>
      </c>
      <c r="H242" s="5">
        <v>17.001704804175802</v>
      </c>
      <c r="I242" s="5">
        <v>25.943850398502601</v>
      </c>
      <c r="K242" s="6">
        <v>99.25</v>
      </c>
      <c r="L242" s="7">
        <v>97.560542177296696</v>
      </c>
    </row>
    <row r="243" spans="1:12" x14ac:dyDescent="0.25">
      <c r="A243" s="4" t="s">
        <v>289</v>
      </c>
      <c r="B243" s="4" t="s">
        <v>23</v>
      </c>
      <c r="C243" s="4">
        <v>15</v>
      </c>
      <c r="D243" s="4" t="s">
        <v>14</v>
      </c>
      <c r="E243" s="4" t="s">
        <v>20</v>
      </c>
      <c r="F243" s="4" t="s">
        <v>53</v>
      </c>
      <c r="G243" s="4" t="s">
        <v>1090</v>
      </c>
      <c r="H243" s="5">
        <v>17.001704804175802</v>
      </c>
      <c r="I243" s="5">
        <v>37.295409956063402</v>
      </c>
      <c r="K243" s="6">
        <v>123.7</v>
      </c>
      <c r="L243" s="7">
        <v>121.592599166209</v>
      </c>
    </row>
    <row r="244" spans="1:12" x14ac:dyDescent="0.25">
      <c r="A244" s="4" t="s">
        <v>290</v>
      </c>
      <c r="B244" s="4" t="s">
        <v>23</v>
      </c>
      <c r="C244" s="4">
        <v>15</v>
      </c>
      <c r="D244" s="4" t="s">
        <v>1091</v>
      </c>
      <c r="E244" s="4" t="s">
        <v>20</v>
      </c>
      <c r="F244" s="4" t="s">
        <v>53</v>
      </c>
      <c r="G244" s="4" t="s">
        <v>1090</v>
      </c>
      <c r="H244" s="5">
        <v>17.001704804175802</v>
      </c>
      <c r="I244" s="5">
        <v>30.111816084320701</v>
      </c>
      <c r="K244" s="6">
        <v>99</v>
      </c>
      <c r="L244" s="7">
        <v>97.319551759148297</v>
      </c>
    </row>
    <row r="245" spans="1:12" x14ac:dyDescent="0.25">
      <c r="A245" s="4" t="s">
        <v>291</v>
      </c>
      <c r="B245" s="4" t="s">
        <v>23</v>
      </c>
      <c r="C245" s="4">
        <v>15</v>
      </c>
      <c r="D245" s="4" t="s">
        <v>15</v>
      </c>
      <c r="E245" s="4" t="s">
        <v>20</v>
      </c>
      <c r="F245" s="4" t="s">
        <v>47</v>
      </c>
      <c r="G245" s="4" t="s">
        <v>1090</v>
      </c>
      <c r="H245" s="5">
        <v>17.001704804175802</v>
      </c>
      <c r="I245" s="5">
        <v>25.058210334213602</v>
      </c>
      <c r="K245" s="6">
        <v>111.18</v>
      </c>
      <c r="L245" s="7">
        <v>109.257417495412</v>
      </c>
    </row>
    <row r="246" spans="1:12" x14ac:dyDescent="0.25">
      <c r="A246" s="4" t="s">
        <v>292</v>
      </c>
      <c r="B246" s="4" t="s">
        <v>23</v>
      </c>
      <c r="C246" s="4">
        <v>15</v>
      </c>
      <c r="D246" s="4" t="s">
        <v>8</v>
      </c>
      <c r="E246" s="4" t="s">
        <v>21</v>
      </c>
      <c r="F246" s="4" t="s">
        <v>47</v>
      </c>
      <c r="G246" s="4" t="s">
        <v>1090</v>
      </c>
      <c r="H246" s="5">
        <v>17.001704804175802</v>
      </c>
      <c r="I246" s="5">
        <v>8.5655081125375396</v>
      </c>
      <c r="K246" s="6">
        <v>55.69</v>
      </c>
      <c r="L246" s="7">
        <v>54.747486125784199</v>
      </c>
    </row>
    <row r="247" spans="1:12" x14ac:dyDescent="0.25">
      <c r="A247" s="4" t="s">
        <v>293</v>
      </c>
      <c r="B247" s="4" t="s">
        <v>23</v>
      </c>
      <c r="C247" s="4">
        <v>15</v>
      </c>
      <c r="D247" s="4" t="s">
        <v>10</v>
      </c>
      <c r="E247" s="4" t="s">
        <v>21</v>
      </c>
      <c r="F247" s="4" t="s">
        <v>47</v>
      </c>
      <c r="G247" s="4" t="s">
        <v>1090</v>
      </c>
      <c r="H247" s="5">
        <v>17.001704804175802</v>
      </c>
      <c r="I247" s="5">
        <v>11.9104106802929</v>
      </c>
      <c r="K247" s="6">
        <v>74.430000000000007</v>
      </c>
      <c r="L247" s="7">
        <v>73.160033047821102</v>
      </c>
    </row>
    <row r="248" spans="1:12" x14ac:dyDescent="0.25">
      <c r="A248" s="4" t="s">
        <v>294</v>
      </c>
      <c r="B248" s="4" t="s">
        <v>23</v>
      </c>
      <c r="C248" s="4">
        <v>15</v>
      </c>
      <c r="D248" s="4" t="s">
        <v>11</v>
      </c>
      <c r="E248" s="4" t="s">
        <v>21</v>
      </c>
      <c r="F248" s="4" t="s">
        <v>47</v>
      </c>
      <c r="G248" s="4" t="s">
        <v>1090</v>
      </c>
      <c r="H248" s="5">
        <v>17.001704804175802</v>
      </c>
      <c r="I248" s="5">
        <v>14.4672971649541</v>
      </c>
      <c r="K248" s="6">
        <v>81.88</v>
      </c>
      <c r="L248" s="7">
        <v>80.485295177498699</v>
      </c>
    </row>
    <row r="249" spans="1:12" x14ac:dyDescent="0.25">
      <c r="A249" s="4" t="s">
        <v>295</v>
      </c>
      <c r="B249" s="4" t="s">
        <v>23</v>
      </c>
      <c r="C249" s="4">
        <v>15</v>
      </c>
      <c r="D249" s="4" t="s">
        <v>12</v>
      </c>
      <c r="E249" s="4" t="s">
        <v>21</v>
      </c>
      <c r="F249" s="4" t="s">
        <v>47</v>
      </c>
      <c r="G249" s="4" t="s">
        <v>1090</v>
      </c>
      <c r="H249" s="5">
        <v>17.001704804175802</v>
      </c>
      <c r="I249" s="5">
        <v>17.114567790477</v>
      </c>
      <c r="K249" s="6">
        <v>87.39</v>
      </c>
      <c r="L249" s="7">
        <v>85.896480944611895</v>
      </c>
    </row>
    <row r="250" spans="1:12" x14ac:dyDescent="0.25">
      <c r="A250" s="4" t="s">
        <v>296</v>
      </c>
      <c r="B250" s="4" t="s">
        <v>23</v>
      </c>
      <c r="C250" s="4">
        <v>15</v>
      </c>
      <c r="D250" s="4" t="s">
        <v>13</v>
      </c>
      <c r="E250" s="4" t="s">
        <v>21</v>
      </c>
      <c r="F250" s="4" t="s">
        <v>47</v>
      </c>
      <c r="G250" s="4" t="s">
        <v>1090</v>
      </c>
      <c r="H250" s="5">
        <v>17.001704804175802</v>
      </c>
      <c r="I250" s="5">
        <v>19.608818141508898</v>
      </c>
      <c r="K250" s="6">
        <v>91.36</v>
      </c>
      <c r="L250" s="7">
        <v>89.8037823681845</v>
      </c>
    </row>
    <row r="251" spans="1:12" x14ac:dyDescent="0.25">
      <c r="A251" s="4" t="s">
        <v>297</v>
      </c>
      <c r="B251" s="4" t="s">
        <v>23</v>
      </c>
      <c r="C251" s="4">
        <v>15</v>
      </c>
      <c r="D251" s="4" t="s">
        <v>14</v>
      </c>
      <c r="E251" s="4" t="s">
        <v>21</v>
      </c>
      <c r="F251" s="4" t="s">
        <v>53</v>
      </c>
      <c r="G251" s="4" t="s">
        <v>1090</v>
      </c>
      <c r="H251" s="5">
        <v>17.001704804175802</v>
      </c>
      <c r="I251" s="5">
        <v>31.128590760858302</v>
      </c>
      <c r="K251" s="6">
        <v>126.45</v>
      </c>
      <c r="L251" s="7">
        <v>124.320900352701</v>
      </c>
    </row>
    <row r="252" spans="1:12" x14ac:dyDescent="0.25">
      <c r="A252" s="4" t="s">
        <v>298</v>
      </c>
      <c r="B252" s="4" t="s">
        <v>23</v>
      </c>
      <c r="C252" s="4">
        <v>15</v>
      </c>
      <c r="D252" s="4" t="s">
        <v>1091</v>
      </c>
      <c r="E252" s="4" t="s">
        <v>21</v>
      </c>
      <c r="F252" s="4" t="s">
        <v>53</v>
      </c>
      <c r="G252" s="4" t="s">
        <v>1090</v>
      </c>
      <c r="H252" s="5">
        <v>17.001704804175802</v>
      </c>
      <c r="I252" s="5">
        <v>24.7676634628735</v>
      </c>
      <c r="K252" s="6">
        <v>111.19</v>
      </c>
      <c r="L252" s="7">
        <v>109.290327448707</v>
      </c>
    </row>
    <row r="253" spans="1:12" x14ac:dyDescent="0.25">
      <c r="A253" s="4" t="s">
        <v>299</v>
      </c>
      <c r="B253" s="4" t="s">
        <v>23</v>
      </c>
      <c r="C253" s="4">
        <v>15</v>
      </c>
      <c r="D253" s="4" t="s">
        <v>15</v>
      </c>
      <c r="E253" s="4" t="s">
        <v>21</v>
      </c>
      <c r="F253" s="4" t="s">
        <v>47</v>
      </c>
      <c r="G253" s="4" t="s">
        <v>1090</v>
      </c>
      <c r="H253" s="5">
        <v>17.001704804175802</v>
      </c>
      <c r="I253" s="5">
        <v>22.932129058951599</v>
      </c>
      <c r="K253" s="6">
        <v>119.23</v>
      </c>
      <c r="L253" s="7">
        <v>117.171919946114</v>
      </c>
    </row>
    <row r="254" spans="1:12" x14ac:dyDescent="0.25">
      <c r="A254" s="4" t="s">
        <v>300</v>
      </c>
      <c r="B254" s="4" t="s">
        <v>23</v>
      </c>
      <c r="C254" s="4">
        <v>15</v>
      </c>
      <c r="D254" s="4" t="s">
        <v>8</v>
      </c>
      <c r="E254" s="4" t="s">
        <v>22</v>
      </c>
      <c r="F254" s="4" t="s">
        <v>47</v>
      </c>
      <c r="G254" s="4" t="s">
        <v>1090</v>
      </c>
      <c r="H254" s="5">
        <v>17.001704804175802</v>
      </c>
      <c r="I254" s="5">
        <v>8.5374744540332301</v>
      </c>
      <c r="K254" s="6">
        <v>40.94</v>
      </c>
      <c r="L254" s="7">
        <v>40.253368548053103</v>
      </c>
    </row>
    <row r="255" spans="1:12" x14ac:dyDescent="0.25">
      <c r="A255" s="4" t="s">
        <v>301</v>
      </c>
      <c r="B255" s="4" t="s">
        <v>23</v>
      </c>
      <c r="C255" s="4">
        <v>15</v>
      </c>
      <c r="D255" s="4" t="s">
        <v>10</v>
      </c>
      <c r="E255" s="4" t="s">
        <v>22</v>
      </c>
      <c r="F255" s="4" t="s">
        <v>47</v>
      </c>
      <c r="G255" s="4" t="s">
        <v>1090</v>
      </c>
      <c r="H255" s="5">
        <v>17.001704804175802</v>
      </c>
      <c r="I255" s="5">
        <v>12.2783342267274</v>
      </c>
      <c r="K255" s="6">
        <v>56.76</v>
      </c>
      <c r="L255" s="7">
        <v>55.810420199824101</v>
      </c>
    </row>
    <row r="256" spans="1:12" x14ac:dyDescent="0.25">
      <c r="A256" s="4" t="s">
        <v>302</v>
      </c>
      <c r="B256" s="4" t="s">
        <v>23</v>
      </c>
      <c r="C256" s="4">
        <v>15</v>
      </c>
      <c r="D256" s="4" t="s">
        <v>11</v>
      </c>
      <c r="E256" s="4" t="s">
        <v>22</v>
      </c>
      <c r="F256" s="4" t="s">
        <v>47</v>
      </c>
      <c r="G256" s="4" t="s">
        <v>1090</v>
      </c>
      <c r="H256" s="5">
        <v>17.001704804175802</v>
      </c>
      <c r="I256" s="5">
        <v>15.424579407293001</v>
      </c>
      <c r="K256" s="6">
        <v>66.260000000000005</v>
      </c>
      <c r="L256" s="7">
        <v>65.144165613884098</v>
      </c>
    </row>
    <row r="257" spans="1:12" x14ac:dyDescent="0.25">
      <c r="A257" s="4" t="s">
        <v>303</v>
      </c>
      <c r="B257" s="4" t="s">
        <v>23</v>
      </c>
      <c r="C257" s="4">
        <v>15</v>
      </c>
      <c r="D257" s="4" t="s">
        <v>12</v>
      </c>
      <c r="E257" s="4" t="s">
        <v>22</v>
      </c>
      <c r="F257" s="4" t="s">
        <v>47</v>
      </c>
      <c r="G257" s="4" t="s">
        <v>1090</v>
      </c>
      <c r="H257" s="5">
        <v>17.001704804175802</v>
      </c>
      <c r="I257" s="5">
        <v>18.654023215523299</v>
      </c>
      <c r="K257" s="6">
        <v>74.34</v>
      </c>
      <c r="L257" s="7">
        <v>73.085952935121796</v>
      </c>
    </row>
    <row r="258" spans="1:12" x14ac:dyDescent="0.25">
      <c r="A258" s="4" t="s">
        <v>304</v>
      </c>
      <c r="B258" s="4" t="s">
        <v>23</v>
      </c>
      <c r="C258" s="4">
        <v>15</v>
      </c>
      <c r="D258" s="4" t="s">
        <v>13</v>
      </c>
      <c r="E258" s="4" t="s">
        <v>22</v>
      </c>
      <c r="F258" s="4" t="s">
        <v>47</v>
      </c>
      <c r="G258" s="4" t="s">
        <v>1090</v>
      </c>
      <c r="H258" s="5">
        <v>17.001704804175802</v>
      </c>
      <c r="I258" s="5">
        <v>21.941046920365</v>
      </c>
      <c r="K258" s="6">
        <v>78.790000000000006</v>
      </c>
      <c r="L258" s="7">
        <v>77.465569060427697</v>
      </c>
    </row>
    <row r="259" spans="1:12" x14ac:dyDescent="0.25">
      <c r="A259" s="4" t="s">
        <v>305</v>
      </c>
      <c r="B259" s="4" t="s">
        <v>23</v>
      </c>
      <c r="C259" s="4">
        <v>15</v>
      </c>
      <c r="D259" s="4" t="s">
        <v>14</v>
      </c>
      <c r="E259" s="4" t="s">
        <v>22</v>
      </c>
      <c r="F259" s="4" t="s">
        <v>53</v>
      </c>
      <c r="G259" s="4" t="s">
        <v>1090</v>
      </c>
      <c r="H259" s="5">
        <v>17.001704804175802</v>
      </c>
      <c r="I259" s="5">
        <v>32.0543638645781</v>
      </c>
      <c r="K259" s="6">
        <v>94.56</v>
      </c>
      <c r="L259" s="7">
        <v>92.973030589339601</v>
      </c>
    </row>
    <row r="260" spans="1:12" x14ac:dyDescent="0.25">
      <c r="A260" s="4" t="s">
        <v>306</v>
      </c>
      <c r="B260" s="4" t="s">
        <v>23</v>
      </c>
      <c r="C260" s="4">
        <v>15</v>
      </c>
      <c r="D260" s="4" t="s">
        <v>1091</v>
      </c>
      <c r="E260" s="4" t="s">
        <v>22</v>
      </c>
      <c r="F260" s="4" t="s">
        <v>53</v>
      </c>
      <c r="G260" s="4" t="s">
        <v>1090</v>
      </c>
      <c r="H260" s="5">
        <v>17.001704804175802</v>
      </c>
      <c r="I260" s="5">
        <v>25.820885534385202</v>
      </c>
      <c r="K260" s="6">
        <v>82.7</v>
      </c>
      <c r="L260" s="7">
        <v>81.307579716815496</v>
      </c>
    </row>
    <row r="261" spans="1:12" x14ac:dyDescent="0.25">
      <c r="A261" s="4" t="s">
        <v>307</v>
      </c>
      <c r="B261" s="4" t="s">
        <v>23</v>
      </c>
      <c r="C261" s="4">
        <v>15</v>
      </c>
      <c r="D261" s="4" t="s">
        <v>15</v>
      </c>
      <c r="E261" s="4" t="s">
        <v>22</v>
      </c>
      <c r="F261" s="4" t="s">
        <v>47</v>
      </c>
      <c r="G261" s="4" t="s">
        <v>1090</v>
      </c>
      <c r="H261" s="5">
        <v>17.001704804175802</v>
      </c>
      <c r="I261" s="5">
        <v>21.836471457704899</v>
      </c>
      <c r="K261" s="6">
        <v>93.96</v>
      </c>
      <c r="L261" s="7">
        <v>92.346422104348605</v>
      </c>
    </row>
    <row r="262" spans="1:12" x14ac:dyDescent="0.25">
      <c r="A262" s="4" t="s">
        <v>308</v>
      </c>
      <c r="B262" s="4" t="s">
        <v>7</v>
      </c>
      <c r="C262" s="4">
        <v>30</v>
      </c>
      <c r="D262" s="4" t="s">
        <v>8</v>
      </c>
      <c r="E262" s="4" t="s">
        <v>9</v>
      </c>
      <c r="F262" s="4" t="s">
        <v>47</v>
      </c>
      <c r="G262" s="4" t="s">
        <v>1090</v>
      </c>
      <c r="H262" s="5">
        <v>31.522159720798399</v>
      </c>
      <c r="I262" s="5">
        <v>24.0829257355519</v>
      </c>
      <c r="K262" s="6">
        <v>88.98</v>
      </c>
      <c r="L262" s="7">
        <v>87.489959142401403</v>
      </c>
    </row>
    <row r="263" spans="1:12" x14ac:dyDescent="0.25">
      <c r="A263" s="4" t="s">
        <v>309</v>
      </c>
      <c r="B263" s="4" t="s">
        <v>7</v>
      </c>
      <c r="C263" s="4">
        <v>30</v>
      </c>
      <c r="D263" s="4" t="s">
        <v>10</v>
      </c>
      <c r="E263" s="4" t="s">
        <v>9</v>
      </c>
      <c r="F263" s="4" t="s">
        <v>47</v>
      </c>
      <c r="G263" s="4" t="s">
        <v>1090</v>
      </c>
      <c r="H263" s="5">
        <v>31.522159720798399</v>
      </c>
      <c r="I263" s="5">
        <v>36.270107252433803</v>
      </c>
      <c r="K263" s="6">
        <v>132.08000000000001</v>
      </c>
      <c r="L263" s="7">
        <v>129.851536008886</v>
      </c>
    </row>
    <row r="264" spans="1:12" x14ac:dyDescent="0.25">
      <c r="A264" s="4" t="s">
        <v>310</v>
      </c>
      <c r="B264" s="4" t="s">
        <v>7</v>
      </c>
      <c r="C264" s="4">
        <v>30</v>
      </c>
      <c r="D264" s="4" t="s">
        <v>11</v>
      </c>
      <c r="E264" s="4" t="s">
        <v>9</v>
      </c>
      <c r="F264" s="4" t="s">
        <v>47</v>
      </c>
      <c r="G264" s="4" t="s">
        <v>1090</v>
      </c>
      <c r="H264" s="5">
        <v>31.522159720798399</v>
      </c>
      <c r="I264" s="5">
        <v>47.898618037903503</v>
      </c>
      <c r="K264" s="6">
        <v>166.25</v>
      </c>
      <c r="L264" s="7">
        <v>163.443047889301</v>
      </c>
    </row>
    <row r="265" spans="1:12" x14ac:dyDescent="0.25">
      <c r="A265" s="4" t="s">
        <v>311</v>
      </c>
      <c r="B265" s="4" t="s">
        <v>7</v>
      </c>
      <c r="C265" s="4">
        <v>30</v>
      </c>
      <c r="D265" s="4" t="s">
        <v>12</v>
      </c>
      <c r="E265" s="4" t="s">
        <v>9</v>
      </c>
      <c r="F265" s="4" t="s">
        <v>47</v>
      </c>
      <c r="G265" s="4" t="s">
        <v>1090</v>
      </c>
      <c r="H265" s="5">
        <v>31.522159720798399</v>
      </c>
      <c r="I265" s="5">
        <v>59.999475580280901</v>
      </c>
      <c r="K265" s="6">
        <v>203.2</v>
      </c>
      <c r="L265" s="7">
        <v>199.750549986914</v>
      </c>
    </row>
    <row r="266" spans="1:12" x14ac:dyDescent="0.25">
      <c r="A266" s="4" t="s">
        <v>312</v>
      </c>
      <c r="B266" s="4" t="s">
        <v>7</v>
      </c>
      <c r="C266" s="4">
        <v>30</v>
      </c>
      <c r="D266" s="4" t="s">
        <v>13</v>
      </c>
      <c r="E266" s="4" t="s">
        <v>9</v>
      </c>
      <c r="F266" s="4" t="s">
        <v>47</v>
      </c>
      <c r="G266" s="4" t="s">
        <v>1090</v>
      </c>
      <c r="H266" s="5">
        <v>31.522159720798399</v>
      </c>
      <c r="I266" s="5">
        <v>73.789713566931596</v>
      </c>
      <c r="K266" s="6">
        <v>227.75</v>
      </c>
      <c r="L266" s="7">
        <v>223.90241287576299</v>
      </c>
    </row>
    <row r="267" spans="1:12" x14ac:dyDescent="0.25">
      <c r="A267" s="4" t="s">
        <v>313</v>
      </c>
      <c r="B267" s="4" t="s">
        <v>7</v>
      </c>
      <c r="C267" s="4">
        <v>30</v>
      </c>
      <c r="D267" s="4" t="s">
        <v>14</v>
      </c>
      <c r="E267" s="4" t="s">
        <v>9</v>
      </c>
      <c r="F267" s="4" t="s">
        <v>53</v>
      </c>
      <c r="G267" s="4" t="s">
        <v>1090</v>
      </c>
      <c r="H267" s="5">
        <v>31.522159720798399</v>
      </c>
      <c r="I267" s="5">
        <v>94.538064171738199</v>
      </c>
      <c r="K267" s="6">
        <v>268.64</v>
      </c>
      <c r="L267" s="7">
        <v>264.09866494337501</v>
      </c>
    </row>
    <row r="268" spans="1:12" x14ac:dyDescent="0.25">
      <c r="A268" s="4" t="s">
        <v>314</v>
      </c>
      <c r="B268" s="4" t="s">
        <v>7</v>
      </c>
      <c r="C268" s="4">
        <v>30</v>
      </c>
      <c r="D268" s="4" t="s">
        <v>1091</v>
      </c>
      <c r="E268" s="4" t="s">
        <v>9</v>
      </c>
      <c r="F268" s="4" t="s">
        <v>53</v>
      </c>
      <c r="G268" s="4" t="s">
        <v>1090</v>
      </c>
      <c r="H268" s="5">
        <v>31.522159720798399</v>
      </c>
      <c r="I268" s="5">
        <v>77.520620094259897</v>
      </c>
      <c r="K268" s="6">
        <v>227.61</v>
      </c>
      <c r="L268" s="7">
        <v>223.75153419771101</v>
      </c>
    </row>
    <row r="269" spans="1:12" x14ac:dyDescent="0.25">
      <c r="A269" s="4" t="s">
        <v>315</v>
      </c>
      <c r="B269" s="4" t="s">
        <v>7</v>
      </c>
      <c r="C269" s="4">
        <v>30</v>
      </c>
      <c r="D269" s="4" t="s">
        <v>15</v>
      </c>
      <c r="E269" s="4" t="s">
        <v>9</v>
      </c>
      <c r="F269" s="4" t="s">
        <v>47</v>
      </c>
      <c r="G269" s="4" t="s">
        <v>1090</v>
      </c>
      <c r="H269" s="5">
        <v>31.522159720798399</v>
      </c>
      <c r="I269" s="5">
        <v>58.181208327252897</v>
      </c>
      <c r="K269" s="6">
        <v>217.14</v>
      </c>
      <c r="L269" s="7">
        <v>213.397534534763</v>
      </c>
    </row>
    <row r="270" spans="1:12" x14ac:dyDescent="0.25">
      <c r="A270" s="4" t="s">
        <v>316</v>
      </c>
      <c r="B270" s="4" t="s">
        <v>7</v>
      </c>
      <c r="C270" s="4">
        <v>30</v>
      </c>
      <c r="D270" s="4" t="s">
        <v>8</v>
      </c>
      <c r="E270" s="4" t="s">
        <v>16</v>
      </c>
      <c r="F270" s="4" t="s">
        <v>47</v>
      </c>
      <c r="G270" s="4" t="s">
        <v>1092</v>
      </c>
      <c r="H270" s="5">
        <v>31.522159720798399</v>
      </c>
      <c r="I270" s="5">
        <v>23.234308020053799</v>
      </c>
      <c r="K270" s="6">
        <v>167.85</v>
      </c>
      <c r="L270" s="7">
        <v>164.97574132599601</v>
      </c>
    </row>
    <row r="271" spans="1:12" x14ac:dyDescent="0.25">
      <c r="A271" s="4" t="s">
        <v>317</v>
      </c>
      <c r="B271" s="4" t="s">
        <v>7</v>
      </c>
      <c r="C271" s="4">
        <v>30</v>
      </c>
      <c r="D271" s="4" t="s">
        <v>8</v>
      </c>
      <c r="E271" s="4" t="s">
        <v>16</v>
      </c>
      <c r="F271" s="4" t="s">
        <v>47</v>
      </c>
      <c r="G271" s="4" t="s">
        <v>1093</v>
      </c>
      <c r="H271" s="5"/>
      <c r="I271" s="5"/>
      <c r="K271" s="6">
        <v>135.37</v>
      </c>
      <c r="L271" s="7"/>
    </row>
    <row r="272" spans="1:12" x14ac:dyDescent="0.25">
      <c r="A272" s="4" t="s">
        <v>318</v>
      </c>
      <c r="B272" s="4" t="s">
        <v>7</v>
      </c>
      <c r="C272" s="4">
        <v>30</v>
      </c>
      <c r="D272" s="4" t="s">
        <v>10</v>
      </c>
      <c r="E272" s="4" t="s">
        <v>16</v>
      </c>
      <c r="F272" s="4" t="s">
        <v>47</v>
      </c>
      <c r="G272" s="4" t="s">
        <v>1090</v>
      </c>
      <c r="H272" s="5">
        <v>31.522159720798399</v>
      </c>
      <c r="I272" s="5">
        <v>35.338224971182598</v>
      </c>
      <c r="K272" s="6">
        <v>236.57</v>
      </c>
      <c r="L272" s="7">
        <v>232.52649104965201</v>
      </c>
    </row>
    <row r="273" spans="1:12" x14ac:dyDescent="0.25">
      <c r="A273" s="4" t="s">
        <v>319</v>
      </c>
      <c r="B273" s="4" t="s">
        <v>7</v>
      </c>
      <c r="C273" s="4">
        <v>30</v>
      </c>
      <c r="D273" s="4" t="s">
        <v>11</v>
      </c>
      <c r="E273" s="4" t="s">
        <v>16</v>
      </c>
      <c r="F273" s="4" t="s">
        <v>47</v>
      </c>
      <c r="G273" s="4" t="s">
        <v>1090</v>
      </c>
      <c r="H273" s="5">
        <v>31.522159720798399</v>
      </c>
      <c r="I273" s="5">
        <v>47.198761730361902</v>
      </c>
      <c r="K273" s="6">
        <v>286.54000000000002</v>
      </c>
      <c r="L273" s="7">
        <v>281.66611166685402</v>
      </c>
    </row>
    <row r="274" spans="1:12" x14ac:dyDescent="0.25">
      <c r="A274" s="4" t="s">
        <v>320</v>
      </c>
      <c r="B274" s="4" t="s">
        <v>7</v>
      </c>
      <c r="C274" s="4">
        <v>30</v>
      </c>
      <c r="D274" s="4" t="s">
        <v>12</v>
      </c>
      <c r="E274" s="4" t="s">
        <v>16</v>
      </c>
      <c r="F274" s="4" t="s">
        <v>47</v>
      </c>
      <c r="G274" s="4" t="s">
        <v>1090</v>
      </c>
      <c r="H274" s="5">
        <v>31.522159720798399</v>
      </c>
      <c r="I274" s="5">
        <v>59.620553267370298</v>
      </c>
      <c r="K274" s="6">
        <v>328.64</v>
      </c>
      <c r="L274" s="7">
        <v>323.00656606080798</v>
      </c>
    </row>
    <row r="275" spans="1:12" x14ac:dyDescent="0.25">
      <c r="A275" s="4" t="s">
        <v>321</v>
      </c>
      <c r="B275" s="4" t="s">
        <v>7</v>
      </c>
      <c r="C275" s="4">
        <v>30</v>
      </c>
      <c r="D275" s="4" t="s">
        <v>13</v>
      </c>
      <c r="E275" s="4" t="s">
        <v>16</v>
      </c>
      <c r="F275" s="4" t="s">
        <v>47</v>
      </c>
      <c r="G275" s="4" t="s">
        <v>1090</v>
      </c>
      <c r="H275" s="5">
        <v>31.522159720798399</v>
      </c>
      <c r="I275" s="5">
        <v>74.147752614666103</v>
      </c>
      <c r="K275" s="6">
        <v>376.4</v>
      </c>
      <c r="L275" s="7">
        <v>369.92029847154299</v>
      </c>
    </row>
    <row r="276" spans="1:12" x14ac:dyDescent="0.25">
      <c r="A276" s="4" t="s">
        <v>322</v>
      </c>
      <c r="B276" s="4" t="s">
        <v>7</v>
      </c>
      <c r="C276" s="4">
        <v>30</v>
      </c>
      <c r="D276" s="4" t="s">
        <v>14</v>
      </c>
      <c r="E276" s="4" t="s">
        <v>16</v>
      </c>
      <c r="F276" s="4" t="s">
        <v>53</v>
      </c>
      <c r="G276" s="4" t="s">
        <v>1090</v>
      </c>
      <c r="H276" s="5">
        <v>31.522159720798399</v>
      </c>
      <c r="I276" s="5">
        <v>92.077035153549303</v>
      </c>
      <c r="K276" s="6">
        <v>480.43</v>
      </c>
      <c r="L276" s="7">
        <v>472.14647885459198</v>
      </c>
    </row>
    <row r="277" spans="1:12" x14ac:dyDescent="0.25">
      <c r="A277" s="4" t="s">
        <v>323</v>
      </c>
      <c r="B277" s="4" t="s">
        <v>7</v>
      </c>
      <c r="C277" s="4">
        <v>30</v>
      </c>
      <c r="D277" s="4" t="s">
        <v>1091</v>
      </c>
      <c r="E277" s="4" t="s">
        <v>16</v>
      </c>
      <c r="F277" s="4" t="s">
        <v>53</v>
      </c>
      <c r="G277" s="4" t="s">
        <v>1090</v>
      </c>
      <c r="H277" s="5">
        <v>31.522159720798399</v>
      </c>
      <c r="I277" s="5">
        <v>75.800665361319403</v>
      </c>
      <c r="K277" s="6">
        <v>424.3</v>
      </c>
      <c r="L277" s="7">
        <v>416.94978292626502</v>
      </c>
    </row>
    <row r="278" spans="1:12" x14ac:dyDescent="0.25">
      <c r="A278" s="4" t="s">
        <v>324</v>
      </c>
      <c r="B278" s="4" t="s">
        <v>7</v>
      </c>
      <c r="C278" s="4">
        <v>30</v>
      </c>
      <c r="D278" s="4" t="s">
        <v>15</v>
      </c>
      <c r="E278" s="4" t="s">
        <v>16</v>
      </c>
      <c r="F278" s="4" t="s">
        <v>47</v>
      </c>
      <c r="G278" s="4" t="s">
        <v>1090</v>
      </c>
      <c r="H278" s="5">
        <v>31.522159720798399</v>
      </c>
      <c r="I278" s="5">
        <v>55.4923145895144</v>
      </c>
      <c r="K278" s="6">
        <v>347.32</v>
      </c>
      <c r="L278" s="7">
        <v>341.27609290267202</v>
      </c>
    </row>
    <row r="279" spans="1:12" x14ac:dyDescent="0.25">
      <c r="A279" s="4" t="s">
        <v>325</v>
      </c>
      <c r="B279" s="4" t="s">
        <v>7</v>
      </c>
      <c r="C279" s="4">
        <v>30</v>
      </c>
      <c r="D279" s="4" t="s">
        <v>8</v>
      </c>
      <c r="E279" s="4" t="s">
        <v>17</v>
      </c>
      <c r="F279" s="4" t="s">
        <v>47</v>
      </c>
      <c r="G279" s="4" t="s">
        <v>1090</v>
      </c>
      <c r="H279" s="5">
        <v>31.522159720798399</v>
      </c>
      <c r="I279" s="5">
        <v>24.830279265621201</v>
      </c>
      <c r="K279" s="6">
        <v>135.37</v>
      </c>
      <c r="L279" s="7">
        <v>133.05277129527499</v>
      </c>
    </row>
    <row r="280" spans="1:12" x14ac:dyDescent="0.25">
      <c r="A280" s="4" t="s">
        <v>326</v>
      </c>
      <c r="B280" s="4" t="s">
        <v>7</v>
      </c>
      <c r="C280" s="4">
        <v>30</v>
      </c>
      <c r="D280" s="4" t="s">
        <v>10</v>
      </c>
      <c r="E280" s="4" t="s">
        <v>17</v>
      </c>
      <c r="F280" s="4" t="s">
        <v>47</v>
      </c>
      <c r="G280" s="4" t="s">
        <v>1090</v>
      </c>
      <c r="H280" s="5">
        <v>31.522159720798399</v>
      </c>
      <c r="I280" s="5">
        <v>37.140978616912498</v>
      </c>
      <c r="K280" s="6">
        <v>189.7</v>
      </c>
      <c r="L280" s="7">
        <v>186.45269500383199</v>
      </c>
    </row>
    <row r="281" spans="1:12" x14ac:dyDescent="0.25">
      <c r="A281" s="4" t="s">
        <v>327</v>
      </c>
      <c r="B281" s="4" t="s">
        <v>7</v>
      </c>
      <c r="C281" s="4">
        <v>30</v>
      </c>
      <c r="D281" s="4" t="s">
        <v>11</v>
      </c>
      <c r="E281" s="4" t="s">
        <v>17</v>
      </c>
      <c r="F281" s="4" t="s">
        <v>47</v>
      </c>
      <c r="G281" s="4" t="s">
        <v>1090</v>
      </c>
      <c r="H281" s="5">
        <v>31.522159720798399</v>
      </c>
      <c r="I281" s="5">
        <v>48.671891537769703</v>
      </c>
      <c r="K281" s="6">
        <v>227.01</v>
      </c>
      <c r="L281" s="7">
        <v>223.13229766173299</v>
      </c>
    </row>
    <row r="282" spans="1:12" x14ac:dyDescent="0.25">
      <c r="A282" s="4" t="s">
        <v>328</v>
      </c>
      <c r="B282" s="4" t="s">
        <v>7</v>
      </c>
      <c r="C282" s="4">
        <v>30</v>
      </c>
      <c r="D282" s="4" t="s">
        <v>12</v>
      </c>
      <c r="E282" s="4" t="s">
        <v>17</v>
      </c>
      <c r="F282" s="4" t="s">
        <v>47</v>
      </c>
      <c r="G282" s="4" t="s">
        <v>1090</v>
      </c>
      <c r="H282" s="5">
        <v>31.522159720798399</v>
      </c>
      <c r="I282" s="5">
        <v>60.626242086684201</v>
      </c>
      <c r="K282" s="6">
        <v>267.2</v>
      </c>
      <c r="L282" s="7">
        <v>262.61789209460801</v>
      </c>
    </row>
    <row r="283" spans="1:12" x14ac:dyDescent="0.25">
      <c r="A283" s="4" t="s">
        <v>329</v>
      </c>
      <c r="B283" s="4" t="s">
        <v>7</v>
      </c>
      <c r="C283" s="4">
        <v>30</v>
      </c>
      <c r="D283" s="4" t="s">
        <v>13</v>
      </c>
      <c r="E283" s="4" t="s">
        <v>17</v>
      </c>
      <c r="F283" s="4" t="s">
        <v>47</v>
      </c>
      <c r="G283" s="4" t="s">
        <v>1090</v>
      </c>
      <c r="H283" s="5">
        <v>31.522159720798399</v>
      </c>
      <c r="I283" s="5">
        <v>74.012684005255494</v>
      </c>
      <c r="K283" s="6">
        <v>309.2</v>
      </c>
      <c r="L283" s="7">
        <v>303.89669132892601</v>
      </c>
    </row>
    <row r="284" spans="1:12" x14ac:dyDescent="0.25">
      <c r="A284" s="4" t="s">
        <v>330</v>
      </c>
      <c r="B284" s="4" t="s">
        <v>7</v>
      </c>
      <c r="C284" s="4">
        <v>30</v>
      </c>
      <c r="D284" s="4" t="s">
        <v>14</v>
      </c>
      <c r="E284" s="4" t="s">
        <v>17</v>
      </c>
      <c r="F284" s="4" t="s">
        <v>53</v>
      </c>
      <c r="G284" s="4" t="s">
        <v>1090</v>
      </c>
      <c r="H284" s="5">
        <v>31.522159720798399</v>
      </c>
      <c r="I284" s="5">
        <v>96.831213267850799</v>
      </c>
      <c r="K284" s="6">
        <v>360.52</v>
      </c>
      <c r="L284" s="7">
        <v>354.366195493666</v>
      </c>
    </row>
    <row r="285" spans="1:12" x14ac:dyDescent="0.25">
      <c r="A285" s="4" t="s">
        <v>331</v>
      </c>
      <c r="B285" s="4" t="s">
        <v>7</v>
      </c>
      <c r="C285" s="4">
        <v>30</v>
      </c>
      <c r="D285" s="4" t="s">
        <v>1091</v>
      </c>
      <c r="E285" s="4" t="s">
        <v>17</v>
      </c>
      <c r="F285" s="4" t="s">
        <v>53</v>
      </c>
      <c r="G285" s="4" t="s">
        <v>1090</v>
      </c>
      <c r="H285" s="5">
        <v>31.522159720798399</v>
      </c>
      <c r="I285" s="5">
        <v>79.186500979224903</v>
      </c>
      <c r="K285" s="6">
        <v>322.58999999999997</v>
      </c>
      <c r="L285" s="7">
        <v>317.00964607188098</v>
      </c>
    </row>
    <row r="286" spans="1:12" x14ac:dyDescent="0.25">
      <c r="A286" s="4" t="s">
        <v>332</v>
      </c>
      <c r="B286" s="4" t="s">
        <v>7</v>
      </c>
      <c r="C286" s="4">
        <v>30</v>
      </c>
      <c r="D286" s="4" t="s">
        <v>15</v>
      </c>
      <c r="E286" s="4" t="s">
        <v>17</v>
      </c>
      <c r="F286" s="4" t="s">
        <v>47</v>
      </c>
      <c r="G286" s="4" t="s">
        <v>1090</v>
      </c>
      <c r="H286" s="5">
        <v>31.522159720798399</v>
      </c>
      <c r="I286" s="5">
        <v>60.473964391764802</v>
      </c>
      <c r="K286" s="6">
        <v>301.44</v>
      </c>
      <c r="L286" s="7">
        <v>296.237565157885</v>
      </c>
    </row>
    <row r="287" spans="1:12" x14ac:dyDescent="0.25">
      <c r="A287" s="4" t="s">
        <v>333</v>
      </c>
      <c r="B287" s="4" t="s">
        <v>7</v>
      </c>
      <c r="C287" s="4">
        <v>30</v>
      </c>
      <c r="D287" s="4" t="s">
        <v>8</v>
      </c>
      <c r="E287" s="4" t="s">
        <v>18</v>
      </c>
      <c r="F287" s="4" t="s">
        <v>47</v>
      </c>
      <c r="G287" s="4" t="s">
        <v>1090</v>
      </c>
      <c r="H287" s="5">
        <v>31.522159720798399</v>
      </c>
      <c r="I287" s="5">
        <v>21.287697754151498</v>
      </c>
      <c r="K287" s="6">
        <v>90.31</v>
      </c>
      <c r="L287" s="7">
        <v>88.786681247359894</v>
      </c>
    </row>
    <row r="288" spans="1:12" x14ac:dyDescent="0.25">
      <c r="A288" s="4" t="s">
        <v>334</v>
      </c>
      <c r="B288" s="4" t="s">
        <v>7</v>
      </c>
      <c r="C288" s="4">
        <v>30</v>
      </c>
      <c r="D288" s="4" t="s">
        <v>10</v>
      </c>
      <c r="E288" s="4" t="s">
        <v>18</v>
      </c>
      <c r="F288" s="4" t="s">
        <v>47</v>
      </c>
      <c r="G288" s="4" t="s">
        <v>1090</v>
      </c>
      <c r="H288" s="5">
        <v>31.522159720798399</v>
      </c>
      <c r="I288" s="5">
        <v>32.373482397156899</v>
      </c>
      <c r="K288" s="6">
        <v>135.69</v>
      </c>
      <c r="L288" s="7">
        <v>133.39458151322199</v>
      </c>
    </row>
    <row r="289" spans="1:12" x14ac:dyDescent="0.25">
      <c r="A289" s="4" t="s">
        <v>335</v>
      </c>
      <c r="B289" s="4" t="s">
        <v>7</v>
      </c>
      <c r="C289" s="4">
        <v>30</v>
      </c>
      <c r="D289" s="4" t="s">
        <v>11</v>
      </c>
      <c r="E289" s="4" t="s">
        <v>18</v>
      </c>
      <c r="F289" s="4" t="s">
        <v>47</v>
      </c>
      <c r="G289" s="4" t="s">
        <v>1090</v>
      </c>
      <c r="H289" s="5">
        <v>31.522159720798399</v>
      </c>
      <c r="I289" s="5">
        <v>43.232693700080901</v>
      </c>
      <c r="K289" s="6">
        <v>164.35</v>
      </c>
      <c r="L289" s="7">
        <v>161.572539103107</v>
      </c>
    </row>
    <row r="290" spans="1:12" x14ac:dyDescent="0.25">
      <c r="A290" s="4" t="s">
        <v>336</v>
      </c>
      <c r="B290" s="4" t="s">
        <v>7</v>
      </c>
      <c r="C290" s="4">
        <v>30</v>
      </c>
      <c r="D290" s="4" t="s">
        <v>12</v>
      </c>
      <c r="E290" s="4" t="s">
        <v>18</v>
      </c>
      <c r="F290" s="4" t="s">
        <v>47</v>
      </c>
      <c r="G290" s="4" t="s">
        <v>1090</v>
      </c>
      <c r="H290" s="5">
        <v>31.522159720798399</v>
      </c>
      <c r="I290" s="5">
        <v>54.604764620929501</v>
      </c>
      <c r="K290" s="6">
        <v>190.29</v>
      </c>
      <c r="L290" s="7">
        <v>187.05387572868599</v>
      </c>
    </row>
    <row r="291" spans="1:12" x14ac:dyDescent="0.25">
      <c r="A291" s="4" t="s">
        <v>337</v>
      </c>
      <c r="B291" s="4" t="s">
        <v>7</v>
      </c>
      <c r="C291" s="4">
        <v>30</v>
      </c>
      <c r="D291" s="4" t="s">
        <v>13</v>
      </c>
      <c r="E291" s="4" t="s">
        <v>18</v>
      </c>
      <c r="F291" s="4" t="s">
        <v>47</v>
      </c>
      <c r="G291" s="4" t="s">
        <v>1090</v>
      </c>
      <c r="H291" s="5">
        <v>31.522159720798399</v>
      </c>
      <c r="I291" s="5">
        <v>67.899888465577106</v>
      </c>
      <c r="K291" s="6">
        <v>212.88</v>
      </c>
      <c r="L291" s="7">
        <v>209.263747370472</v>
      </c>
    </row>
    <row r="292" spans="1:12" x14ac:dyDescent="0.25">
      <c r="A292" s="4" t="s">
        <v>338</v>
      </c>
      <c r="B292" s="4" t="s">
        <v>7</v>
      </c>
      <c r="C292" s="4">
        <v>30</v>
      </c>
      <c r="D292" s="4" t="s">
        <v>14</v>
      </c>
      <c r="E292" s="4" t="s">
        <v>18</v>
      </c>
      <c r="F292" s="4" t="s">
        <v>53</v>
      </c>
      <c r="G292" s="4" t="s">
        <v>1090</v>
      </c>
      <c r="H292" s="5">
        <v>31.522159720798399</v>
      </c>
      <c r="I292" s="5">
        <v>84.352497026296007</v>
      </c>
      <c r="K292" s="6">
        <v>224.99</v>
      </c>
      <c r="L292" s="7">
        <v>221.216962593978</v>
      </c>
    </row>
    <row r="293" spans="1:12" x14ac:dyDescent="0.25">
      <c r="A293" s="4" t="s">
        <v>339</v>
      </c>
      <c r="B293" s="4" t="s">
        <v>7</v>
      </c>
      <c r="C293" s="4">
        <v>30</v>
      </c>
      <c r="D293" s="4" t="s">
        <v>1091</v>
      </c>
      <c r="E293" s="4" t="s">
        <v>18</v>
      </c>
      <c r="F293" s="4" t="s">
        <v>53</v>
      </c>
      <c r="G293" s="4" t="s">
        <v>1090</v>
      </c>
      <c r="H293" s="5">
        <v>31.522159720798399</v>
      </c>
      <c r="I293" s="5">
        <v>69.438091334010096</v>
      </c>
      <c r="K293" s="6">
        <v>195.34</v>
      </c>
      <c r="L293" s="7">
        <v>192.060982707525</v>
      </c>
    </row>
    <row r="294" spans="1:12" x14ac:dyDescent="0.25">
      <c r="A294" s="4" t="s">
        <v>340</v>
      </c>
      <c r="B294" s="4" t="s">
        <v>7</v>
      </c>
      <c r="C294" s="4">
        <v>30</v>
      </c>
      <c r="D294" s="4" t="s">
        <v>15</v>
      </c>
      <c r="E294" s="4" t="s">
        <v>18</v>
      </c>
      <c r="F294" s="4" t="s">
        <v>47</v>
      </c>
      <c r="G294" s="4" t="s">
        <v>1090</v>
      </c>
      <c r="H294" s="5">
        <v>31.522159720798399</v>
      </c>
      <c r="I294" s="5">
        <v>50.850381979811999</v>
      </c>
      <c r="K294" s="6">
        <v>208.83</v>
      </c>
      <c r="L294" s="7">
        <v>205.21487592913601</v>
      </c>
    </row>
    <row r="295" spans="1:12" x14ac:dyDescent="0.25">
      <c r="A295" s="4" t="s">
        <v>341</v>
      </c>
      <c r="B295" s="4" t="s">
        <v>7</v>
      </c>
      <c r="C295" s="4">
        <v>30</v>
      </c>
      <c r="D295" s="4" t="s">
        <v>8</v>
      </c>
      <c r="E295" s="4" t="s">
        <v>19</v>
      </c>
      <c r="F295" s="4" t="s">
        <v>47</v>
      </c>
      <c r="G295" s="4" t="s">
        <v>1090</v>
      </c>
      <c r="H295" s="5">
        <v>31.522159720798399</v>
      </c>
      <c r="I295" s="5">
        <v>22.9807389220055</v>
      </c>
      <c r="K295" s="6">
        <v>94.9</v>
      </c>
      <c r="L295" s="7">
        <v>93.303747504347001</v>
      </c>
    </row>
    <row r="296" spans="1:12" x14ac:dyDescent="0.25">
      <c r="A296" s="4" t="s">
        <v>342</v>
      </c>
      <c r="B296" s="4" t="s">
        <v>7</v>
      </c>
      <c r="C296" s="4">
        <v>30</v>
      </c>
      <c r="D296" s="4" t="s">
        <v>10</v>
      </c>
      <c r="E296" s="4" t="s">
        <v>19</v>
      </c>
      <c r="F296" s="4" t="s">
        <v>47</v>
      </c>
      <c r="G296" s="4" t="s">
        <v>1090</v>
      </c>
      <c r="H296" s="5">
        <v>31.522159720798399</v>
      </c>
      <c r="I296" s="5">
        <v>34.946214289604498</v>
      </c>
      <c r="K296" s="6">
        <v>141.86000000000001</v>
      </c>
      <c r="L296" s="7">
        <v>139.48382507674799</v>
      </c>
    </row>
    <row r="297" spans="1:12" x14ac:dyDescent="0.25">
      <c r="A297" s="4" t="s">
        <v>343</v>
      </c>
      <c r="B297" s="4" t="s">
        <v>7</v>
      </c>
      <c r="C297" s="4">
        <v>30</v>
      </c>
      <c r="D297" s="4" t="s">
        <v>11</v>
      </c>
      <c r="E297" s="4" t="s">
        <v>19</v>
      </c>
      <c r="F297" s="4" t="s">
        <v>47</v>
      </c>
      <c r="G297" s="4" t="s">
        <v>1090</v>
      </c>
      <c r="H297" s="5">
        <v>31.522159720798399</v>
      </c>
      <c r="I297" s="5">
        <v>46.665345726345002</v>
      </c>
      <c r="K297" s="6">
        <v>177.38</v>
      </c>
      <c r="L297" s="7">
        <v>174.41886136159101</v>
      </c>
    </row>
    <row r="298" spans="1:12" x14ac:dyDescent="0.25">
      <c r="A298" s="4" t="s">
        <v>344</v>
      </c>
      <c r="B298" s="4" t="s">
        <v>7</v>
      </c>
      <c r="C298" s="4">
        <v>30</v>
      </c>
      <c r="D298" s="4" t="s">
        <v>12</v>
      </c>
      <c r="E298" s="4" t="s">
        <v>19</v>
      </c>
      <c r="F298" s="4" t="s">
        <v>47</v>
      </c>
      <c r="G298" s="4" t="s">
        <v>1090</v>
      </c>
      <c r="H298" s="5">
        <v>31.522159720798399</v>
      </c>
      <c r="I298" s="5">
        <v>58.937455699639898</v>
      </c>
      <c r="K298" s="6">
        <v>198.89</v>
      </c>
      <c r="L298" s="7">
        <v>195.502052921532</v>
      </c>
    </row>
    <row r="299" spans="1:12" x14ac:dyDescent="0.25">
      <c r="A299" s="4" t="s">
        <v>345</v>
      </c>
      <c r="B299" s="4" t="s">
        <v>7</v>
      </c>
      <c r="C299" s="4">
        <v>30</v>
      </c>
      <c r="D299" s="4" t="s">
        <v>13</v>
      </c>
      <c r="E299" s="4" t="s">
        <v>19</v>
      </c>
      <c r="F299" s="4" t="s">
        <v>47</v>
      </c>
      <c r="G299" s="4" t="s">
        <v>1090</v>
      </c>
      <c r="H299" s="5">
        <v>31.522159720798399</v>
      </c>
      <c r="I299" s="5">
        <v>73.282651863318605</v>
      </c>
      <c r="K299" s="6">
        <v>228.37</v>
      </c>
      <c r="L299" s="7">
        <v>224.50695042244499</v>
      </c>
    </row>
    <row r="300" spans="1:12" x14ac:dyDescent="0.25">
      <c r="A300" s="4" t="s">
        <v>346</v>
      </c>
      <c r="B300" s="4" t="s">
        <v>7</v>
      </c>
      <c r="C300" s="4">
        <v>30</v>
      </c>
      <c r="D300" s="4" t="s">
        <v>14</v>
      </c>
      <c r="E300" s="4" t="s">
        <v>19</v>
      </c>
      <c r="F300" s="4" t="s">
        <v>53</v>
      </c>
      <c r="G300" s="4" t="s">
        <v>1090</v>
      </c>
      <c r="H300" s="5">
        <v>31.522159720798399</v>
      </c>
      <c r="I300" s="5">
        <v>91.056202422864104</v>
      </c>
      <c r="K300" s="6">
        <v>320.25</v>
      </c>
      <c r="L300" s="7">
        <v>314.81185437745501</v>
      </c>
    </row>
    <row r="301" spans="1:12" x14ac:dyDescent="0.25">
      <c r="A301" s="4" t="s">
        <v>347</v>
      </c>
      <c r="B301" s="4" t="s">
        <v>7</v>
      </c>
      <c r="C301" s="4">
        <v>30</v>
      </c>
      <c r="D301" s="4" t="s">
        <v>1091</v>
      </c>
      <c r="E301" s="4" t="s">
        <v>19</v>
      </c>
      <c r="F301" s="4" t="s">
        <v>53</v>
      </c>
      <c r="G301" s="4" t="s">
        <v>1090</v>
      </c>
      <c r="H301" s="5">
        <v>31.522159720798399</v>
      </c>
      <c r="I301" s="5">
        <v>74.954802880029305</v>
      </c>
      <c r="K301" s="6">
        <v>266.55</v>
      </c>
      <c r="L301" s="7">
        <v>262.040653954258</v>
      </c>
    </row>
    <row r="302" spans="1:12" x14ac:dyDescent="0.25">
      <c r="A302" s="4" t="s">
        <v>348</v>
      </c>
      <c r="B302" s="4" t="s">
        <v>7</v>
      </c>
      <c r="C302" s="4">
        <v>30</v>
      </c>
      <c r="D302" s="4" t="s">
        <v>15</v>
      </c>
      <c r="E302" s="4" t="s">
        <v>19</v>
      </c>
      <c r="F302" s="4" t="s">
        <v>47</v>
      </c>
      <c r="G302" s="4" t="s">
        <v>1090</v>
      </c>
      <c r="H302" s="5">
        <v>31.522159720798399</v>
      </c>
      <c r="I302" s="5">
        <v>54.898160368059202</v>
      </c>
      <c r="K302" s="6">
        <v>221.71</v>
      </c>
      <c r="L302" s="7">
        <v>217.879071540979</v>
      </c>
    </row>
    <row r="303" spans="1:12" x14ac:dyDescent="0.25">
      <c r="A303" s="4" t="s">
        <v>349</v>
      </c>
      <c r="B303" s="4" t="s">
        <v>7</v>
      </c>
      <c r="C303" s="4">
        <v>30</v>
      </c>
      <c r="D303" s="4" t="s">
        <v>8</v>
      </c>
      <c r="E303" s="4" t="s">
        <v>20</v>
      </c>
      <c r="F303" s="4" t="s">
        <v>47</v>
      </c>
      <c r="G303" s="4" t="s">
        <v>1090</v>
      </c>
      <c r="H303" s="5">
        <v>31.522159720798399</v>
      </c>
      <c r="I303" s="5">
        <v>23.3116460472135</v>
      </c>
      <c r="K303" s="6">
        <v>101.78</v>
      </c>
      <c r="L303" s="7">
        <v>100.058660269461</v>
      </c>
    </row>
    <row r="304" spans="1:12" x14ac:dyDescent="0.25">
      <c r="A304" s="4" t="s">
        <v>350</v>
      </c>
      <c r="B304" s="4" t="s">
        <v>7</v>
      </c>
      <c r="C304" s="4">
        <v>30</v>
      </c>
      <c r="D304" s="4" t="s">
        <v>10</v>
      </c>
      <c r="E304" s="4" t="s">
        <v>20</v>
      </c>
      <c r="F304" s="4" t="s">
        <v>47</v>
      </c>
      <c r="G304" s="4" t="s">
        <v>1090</v>
      </c>
      <c r="H304" s="5">
        <v>31.522159720798399</v>
      </c>
      <c r="I304" s="5">
        <v>35.053561598839302</v>
      </c>
      <c r="K304" s="6">
        <v>148.56</v>
      </c>
      <c r="L304" s="7">
        <v>146.031131139179</v>
      </c>
    </row>
    <row r="305" spans="1:12" x14ac:dyDescent="0.25">
      <c r="A305" s="4" t="s">
        <v>351</v>
      </c>
      <c r="B305" s="4" t="s">
        <v>7</v>
      </c>
      <c r="C305" s="4">
        <v>30</v>
      </c>
      <c r="D305" s="4" t="s">
        <v>11</v>
      </c>
      <c r="E305" s="4" t="s">
        <v>20</v>
      </c>
      <c r="F305" s="4" t="s">
        <v>47</v>
      </c>
      <c r="G305" s="4" t="s">
        <v>1090</v>
      </c>
      <c r="H305" s="5">
        <v>31.522159720798399</v>
      </c>
      <c r="I305" s="5">
        <v>46.209807674324999</v>
      </c>
      <c r="K305" s="6">
        <v>181.09</v>
      </c>
      <c r="L305" s="7">
        <v>178.022790670099</v>
      </c>
    </row>
    <row r="306" spans="1:12" x14ac:dyDescent="0.25">
      <c r="A306" s="4" t="s">
        <v>352</v>
      </c>
      <c r="B306" s="4" t="s">
        <v>7</v>
      </c>
      <c r="C306" s="4">
        <v>30</v>
      </c>
      <c r="D306" s="4" t="s">
        <v>12</v>
      </c>
      <c r="E306" s="4" t="s">
        <v>20</v>
      </c>
      <c r="F306" s="4" t="s">
        <v>47</v>
      </c>
      <c r="G306" s="4" t="s">
        <v>1090</v>
      </c>
      <c r="H306" s="5">
        <v>31.522159720798399</v>
      </c>
      <c r="I306" s="5">
        <v>57.808640139749002</v>
      </c>
      <c r="K306" s="6">
        <v>210.67</v>
      </c>
      <c r="L306" s="7">
        <v>207.08239778503699</v>
      </c>
    </row>
    <row r="307" spans="1:12" x14ac:dyDescent="0.25">
      <c r="A307" s="4" t="s">
        <v>353</v>
      </c>
      <c r="B307" s="4" t="s">
        <v>7</v>
      </c>
      <c r="C307" s="4">
        <v>30</v>
      </c>
      <c r="D307" s="4" t="s">
        <v>13</v>
      </c>
      <c r="E307" s="4" t="s">
        <v>20</v>
      </c>
      <c r="F307" s="4" t="s">
        <v>47</v>
      </c>
      <c r="G307" s="4" t="s">
        <v>1090</v>
      </c>
      <c r="H307" s="5">
        <v>31.522159720798399</v>
      </c>
      <c r="I307" s="5">
        <v>70.973338246443404</v>
      </c>
      <c r="K307" s="6">
        <v>236.88</v>
      </c>
      <c r="L307" s="7">
        <v>232.84170632383601</v>
      </c>
    </row>
    <row r="308" spans="1:12" x14ac:dyDescent="0.25">
      <c r="A308" s="4" t="s">
        <v>354</v>
      </c>
      <c r="B308" s="4" t="s">
        <v>7</v>
      </c>
      <c r="C308" s="4">
        <v>30</v>
      </c>
      <c r="D308" s="4" t="s">
        <v>14</v>
      </c>
      <c r="E308" s="4" t="s">
        <v>20</v>
      </c>
      <c r="F308" s="4" t="s">
        <v>53</v>
      </c>
      <c r="G308" s="4" t="s">
        <v>1090</v>
      </c>
      <c r="H308" s="5">
        <v>31.522159720798399</v>
      </c>
      <c r="I308" s="5">
        <v>91.372173737200498</v>
      </c>
      <c r="K308" s="6">
        <v>279.99</v>
      </c>
      <c r="L308" s="7">
        <v>275.20875637575102</v>
      </c>
    </row>
    <row r="309" spans="1:12" x14ac:dyDescent="0.25">
      <c r="A309" s="4" t="s">
        <v>355</v>
      </c>
      <c r="B309" s="4" t="s">
        <v>7</v>
      </c>
      <c r="C309" s="4">
        <v>30</v>
      </c>
      <c r="D309" s="4" t="s">
        <v>1091</v>
      </c>
      <c r="E309" s="4" t="s">
        <v>20</v>
      </c>
      <c r="F309" s="4" t="s">
        <v>53</v>
      </c>
      <c r="G309" s="4" t="s">
        <v>1090</v>
      </c>
      <c r="H309" s="5">
        <v>31.522159720798399</v>
      </c>
      <c r="I309" s="5">
        <v>74.877999949928096</v>
      </c>
      <c r="K309" s="6">
        <v>223.59</v>
      </c>
      <c r="L309" s="7">
        <v>219.78437720168799</v>
      </c>
    </row>
    <row r="310" spans="1:12" x14ac:dyDescent="0.25">
      <c r="A310" s="4" t="s">
        <v>356</v>
      </c>
      <c r="B310" s="4" t="s">
        <v>7</v>
      </c>
      <c r="C310" s="4">
        <v>30</v>
      </c>
      <c r="D310" s="4" t="s">
        <v>15</v>
      </c>
      <c r="E310" s="4" t="s">
        <v>20</v>
      </c>
      <c r="F310" s="4" t="s">
        <v>47</v>
      </c>
      <c r="G310" s="4" t="s">
        <v>1090</v>
      </c>
      <c r="H310" s="5">
        <v>31.522159720798399</v>
      </c>
      <c r="I310" s="5">
        <v>56.421840000523702</v>
      </c>
      <c r="K310" s="6">
        <v>232.46</v>
      </c>
      <c r="L310" s="7">
        <v>228.44873229425201</v>
      </c>
    </row>
    <row r="311" spans="1:12" x14ac:dyDescent="0.25">
      <c r="A311" s="4" t="s">
        <v>357</v>
      </c>
      <c r="B311" s="4" t="s">
        <v>7</v>
      </c>
      <c r="C311" s="4">
        <v>30</v>
      </c>
      <c r="D311" s="4" t="s">
        <v>8</v>
      </c>
      <c r="E311" s="4" t="s">
        <v>21</v>
      </c>
      <c r="F311" s="4" t="s">
        <v>47</v>
      </c>
      <c r="G311" s="4" t="s">
        <v>1090</v>
      </c>
      <c r="H311" s="5">
        <v>31.522159720798399</v>
      </c>
      <c r="I311" s="5">
        <v>21.323871137746501</v>
      </c>
      <c r="K311" s="6">
        <v>115.12</v>
      </c>
      <c r="L311" s="7">
        <v>113.160059747446</v>
      </c>
    </row>
    <row r="312" spans="1:12" x14ac:dyDescent="0.25">
      <c r="A312" s="4" t="s">
        <v>358</v>
      </c>
      <c r="B312" s="4" t="s">
        <v>7</v>
      </c>
      <c r="C312" s="4">
        <v>30</v>
      </c>
      <c r="D312" s="4" t="s">
        <v>10</v>
      </c>
      <c r="E312" s="4" t="s">
        <v>21</v>
      </c>
      <c r="F312" s="4" t="s">
        <v>47</v>
      </c>
      <c r="G312" s="4" t="s">
        <v>1090</v>
      </c>
      <c r="H312" s="5">
        <v>31.522159720798399</v>
      </c>
      <c r="I312" s="5">
        <v>31.6220365893337</v>
      </c>
      <c r="K312" s="6">
        <v>162.56</v>
      </c>
      <c r="L312" s="7">
        <v>159.78185654761199</v>
      </c>
    </row>
    <row r="313" spans="1:12" x14ac:dyDescent="0.25">
      <c r="A313" s="4" t="s">
        <v>359</v>
      </c>
      <c r="B313" s="4" t="s">
        <v>7</v>
      </c>
      <c r="C313" s="4">
        <v>30</v>
      </c>
      <c r="D313" s="4" t="s">
        <v>11</v>
      </c>
      <c r="E313" s="4" t="s">
        <v>21</v>
      </c>
      <c r="F313" s="4" t="s">
        <v>47</v>
      </c>
      <c r="G313" s="4" t="s">
        <v>1090</v>
      </c>
      <c r="H313" s="5">
        <v>31.522159720798399</v>
      </c>
      <c r="I313" s="5">
        <v>41.044391244475499</v>
      </c>
      <c r="K313" s="6">
        <v>188.81</v>
      </c>
      <c r="L313" s="7">
        <v>185.596616002709</v>
      </c>
    </row>
    <row r="314" spans="1:12" x14ac:dyDescent="0.25">
      <c r="A314" s="4" t="s">
        <v>360</v>
      </c>
      <c r="B314" s="4" t="s">
        <v>7</v>
      </c>
      <c r="C314" s="4">
        <v>30</v>
      </c>
      <c r="D314" s="4" t="s">
        <v>12</v>
      </c>
      <c r="E314" s="4" t="s">
        <v>21</v>
      </c>
      <c r="F314" s="4" t="s">
        <v>47</v>
      </c>
      <c r="G314" s="4" t="s">
        <v>1090</v>
      </c>
      <c r="H314" s="5">
        <v>31.522159720798399</v>
      </c>
      <c r="I314" s="5">
        <v>50.7746889811676</v>
      </c>
      <c r="K314" s="6">
        <v>210.8</v>
      </c>
      <c r="L314" s="7">
        <v>207.203459191436</v>
      </c>
    </row>
    <row r="315" spans="1:12" x14ac:dyDescent="0.25">
      <c r="A315" s="4" t="s">
        <v>361</v>
      </c>
      <c r="B315" s="4" t="s">
        <v>7</v>
      </c>
      <c r="C315" s="4">
        <v>30</v>
      </c>
      <c r="D315" s="4" t="s">
        <v>13</v>
      </c>
      <c r="E315" s="4" t="s">
        <v>21</v>
      </c>
      <c r="F315" s="4" t="s">
        <v>47</v>
      </c>
      <c r="G315" s="4" t="s">
        <v>1090</v>
      </c>
      <c r="H315" s="5">
        <v>31.522159720798399</v>
      </c>
      <c r="I315" s="5">
        <v>61.4368012217112</v>
      </c>
      <c r="K315" s="6">
        <v>231.99</v>
      </c>
      <c r="L315" s="7">
        <v>228.02368351959501</v>
      </c>
    </row>
    <row r="316" spans="1:12" x14ac:dyDescent="0.25">
      <c r="A316" s="4" t="s">
        <v>362</v>
      </c>
      <c r="B316" s="4" t="s">
        <v>7</v>
      </c>
      <c r="C316" s="4">
        <v>30</v>
      </c>
      <c r="D316" s="4" t="s">
        <v>14</v>
      </c>
      <c r="E316" s="4" t="s">
        <v>21</v>
      </c>
      <c r="F316" s="4" t="s">
        <v>53</v>
      </c>
      <c r="G316" s="4" t="s">
        <v>1090</v>
      </c>
      <c r="H316" s="5">
        <v>31.522159720798399</v>
      </c>
      <c r="I316" s="5">
        <v>82.467425191744695</v>
      </c>
      <c r="K316" s="6">
        <v>299.49</v>
      </c>
      <c r="L316" s="7">
        <v>294.43591943061301</v>
      </c>
    </row>
    <row r="317" spans="1:12" x14ac:dyDescent="0.25">
      <c r="A317" s="4" t="s">
        <v>363</v>
      </c>
      <c r="B317" s="4" t="s">
        <v>7</v>
      </c>
      <c r="C317" s="4">
        <v>30</v>
      </c>
      <c r="D317" s="4" t="s">
        <v>1091</v>
      </c>
      <c r="E317" s="4" t="s">
        <v>21</v>
      </c>
      <c r="F317" s="4" t="s">
        <v>53</v>
      </c>
      <c r="G317" s="4" t="s">
        <v>1090</v>
      </c>
      <c r="H317" s="5">
        <v>31.522159720798399</v>
      </c>
      <c r="I317" s="5">
        <v>67.212458887378304</v>
      </c>
      <c r="K317" s="6">
        <v>262.83999999999997</v>
      </c>
      <c r="L317" s="7">
        <v>258.34096243019701</v>
      </c>
    </row>
    <row r="318" spans="1:12" x14ac:dyDescent="0.25">
      <c r="A318" s="4" t="s">
        <v>364</v>
      </c>
      <c r="B318" s="4" t="s">
        <v>7</v>
      </c>
      <c r="C318" s="4">
        <v>30</v>
      </c>
      <c r="D318" s="4" t="s">
        <v>15</v>
      </c>
      <c r="E318" s="4" t="s">
        <v>21</v>
      </c>
      <c r="F318" s="4" t="s">
        <v>47</v>
      </c>
      <c r="G318" s="4" t="s">
        <v>1090</v>
      </c>
      <c r="H318" s="5">
        <v>31.522159720798399</v>
      </c>
      <c r="I318" s="5">
        <v>52.476595454064501</v>
      </c>
      <c r="K318" s="6">
        <v>250.8</v>
      </c>
      <c r="L318" s="7">
        <v>246.46507647266199</v>
      </c>
    </row>
    <row r="319" spans="1:12" x14ac:dyDescent="0.25">
      <c r="A319" s="4" t="s">
        <v>365</v>
      </c>
      <c r="B319" s="4" t="s">
        <v>7</v>
      </c>
      <c r="C319" s="4">
        <v>30</v>
      </c>
      <c r="D319" s="4" t="s">
        <v>8</v>
      </c>
      <c r="E319" s="4" t="s">
        <v>22</v>
      </c>
      <c r="F319" s="4" t="s">
        <v>47</v>
      </c>
      <c r="G319" s="4" t="s">
        <v>1090</v>
      </c>
      <c r="H319" s="5">
        <v>31.522159720798399</v>
      </c>
      <c r="I319" s="5">
        <v>20.313105405709099</v>
      </c>
      <c r="K319" s="6">
        <v>83.09</v>
      </c>
      <c r="L319" s="7">
        <v>81.699729260198396</v>
      </c>
    </row>
    <row r="320" spans="1:12" x14ac:dyDescent="0.25">
      <c r="A320" s="4" t="s">
        <v>366</v>
      </c>
      <c r="B320" s="4" t="s">
        <v>7</v>
      </c>
      <c r="C320" s="4">
        <v>30</v>
      </c>
      <c r="D320" s="4" t="s">
        <v>10</v>
      </c>
      <c r="E320" s="4" t="s">
        <v>22</v>
      </c>
      <c r="F320" s="4" t="s">
        <v>47</v>
      </c>
      <c r="G320" s="4" t="s">
        <v>1090</v>
      </c>
      <c r="H320" s="5">
        <v>31.522159720798399</v>
      </c>
      <c r="I320" s="5">
        <v>30.4831201077812</v>
      </c>
      <c r="K320" s="6">
        <v>120.19</v>
      </c>
      <c r="L320" s="7">
        <v>118.187708636192</v>
      </c>
    </row>
    <row r="321" spans="1:12" x14ac:dyDescent="0.25">
      <c r="A321" s="4" t="s">
        <v>367</v>
      </c>
      <c r="B321" s="4" t="s">
        <v>7</v>
      </c>
      <c r="C321" s="4">
        <v>30</v>
      </c>
      <c r="D321" s="4" t="s">
        <v>11</v>
      </c>
      <c r="E321" s="4" t="s">
        <v>22</v>
      </c>
      <c r="F321" s="4" t="s">
        <v>47</v>
      </c>
      <c r="G321" s="4" t="s">
        <v>1090</v>
      </c>
      <c r="H321" s="5">
        <v>31.522159720798399</v>
      </c>
      <c r="I321" s="5">
        <v>40.093222023938999</v>
      </c>
      <c r="K321" s="6">
        <v>146.33000000000001</v>
      </c>
      <c r="L321" s="7">
        <v>143.874773268984</v>
      </c>
    </row>
    <row r="322" spans="1:12" x14ac:dyDescent="0.25">
      <c r="A322" s="4" t="s">
        <v>368</v>
      </c>
      <c r="B322" s="4" t="s">
        <v>7</v>
      </c>
      <c r="C322" s="4">
        <v>30</v>
      </c>
      <c r="D322" s="4" t="s">
        <v>12</v>
      </c>
      <c r="E322" s="4" t="s">
        <v>22</v>
      </c>
      <c r="F322" s="4" t="s">
        <v>47</v>
      </c>
      <c r="G322" s="4" t="s">
        <v>1090</v>
      </c>
      <c r="H322" s="5">
        <v>31.522159720798399</v>
      </c>
      <c r="I322" s="5">
        <v>50.0732990951349</v>
      </c>
      <c r="K322" s="6">
        <v>170.13</v>
      </c>
      <c r="L322" s="7">
        <v>167.25172066171999</v>
      </c>
    </row>
    <row r="323" spans="1:12" x14ac:dyDescent="0.25">
      <c r="A323" s="4" t="s">
        <v>369</v>
      </c>
      <c r="B323" s="4" t="s">
        <v>7</v>
      </c>
      <c r="C323" s="4">
        <v>30</v>
      </c>
      <c r="D323" s="4" t="s">
        <v>13</v>
      </c>
      <c r="E323" s="4" t="s">
        <v>22</v>
      </c>
      <c r="F323" s="4" t="s">
        <v>47</v>
      </c>
      <c r="G323" s="4" t="s">
        <v>1090</v>
      </c>
      <c r="H323" s="5">
        <v>31.522159720798399</v>
      </c>
      <c r="I323" s="5">
        <v>61.342081362499002</v>
      </c>
      <c r="K323" s="6">
        <v>187.89</v>
      </c>
      <c r="L323" s="7">
        <v>184.72709200847299</v>
      </c>
    </row>
    <row r="324" spans="1:12" x14ac:dyDescent="0.25">
      <c r="A324" s="4" t="s">
        <v>370</v>
      </c>
      <c r="B324" s="4" t="s">
        <v>7</v>
      </c>
      <c r="C324" s="4">
        <v>30</v>
      </c>
      <c r="D324" s="4" t="s">
        <v>14</v>
      </c>
      <c r="E324" s="4" t="s">
        <v>22</v>
      </c>
      <c r="F324" s="4" t="s">
        <v>53</v>
      </c>
      <c r="G324" s="4" t="s">
        <v>1090</v>
      </c>
      <c r="H324" s="5">
        <v>31.522159720798399</v>
      </c>
      <c r="I324" s="5">
        <v>79.4642882937152</v>
      </c>
      <c r="K324" s="6">
        <v>213.94</v>
      </c>
      <c r="L324" s="7">
        <v>210.34597158471499</v>
      </c>
    </row>
    <row r="325" spans="1:12" x14ac:dyDescent="0.25">
      <c r="A325" s="4" t="s">
        <v>371</v>
      </c>
      <c r="B325" s="4" t="s">
        <v>7</v>
      </c>
      <c r="C325" s="4">
        <v>30</v>
      </c>
      <c r="D325" s="4" t="s">
        <v>1091</v>
      </c>
      <c r="E325" s="4" t="s">
        <v>22</v>
      </c>
      <c r="F325" s="4" t="s">
        <v>53</v>
      </c>
      <c r="G325" s="4" t="s">
        <v>1090</v>
      </c>
      <c r="H325" s="5">
        <v>31.522159720798399</v>
      </c>
      <c r="I325" s="5">
        <v>65.067647018065998</v>
      </c>
      <c r="K325" s="6">
        <v>186.55</v>
      </c>
      <c r="L325" s="7">
        <v>183.39580462464599</v>
      </c>
    </row>
    <row r="326" spans="1:12" x14ac:dyDescent="0.25">
      <c r="A326" s="4" t="s">
        <v>372</v>
      </c>
      <c r="B326" s="4" t="s">
        <v>7</v>
      </c>
      <c r="C326" s="4">
        <v>30</v>
      </c>
      <c r="D326" s="4" t="s">
        <v>15</v>
      </c>
      <c r="E326" s="4" t="s">
        <v>22</v>
      </c>
      <c r="F326" s="4" t="s">
        <v>47</v>
      </c>
      <c r="G326" s="4" t="s">
        <v>1090</v>
      </c>
      <c r="H326" s="5">
        <v>31.522159720798399</v>
      </c>
      <c r="I326" s="5">
        <v>49.2817197741442</v>
      </c>
      <c r="K326" s="6">
        <v>195.49</v>
      </c>
      <c r="L326" s="7">
        <v>192.129236789955</v>
      </c>
    </row>
    <row r="327" spans="1:12" x14ac:dyDescent="0.25">
      <c r="A327" s="4" t="s">
        <v>373</v>
      </c>
      <c r="B327" s="4" t="s">
        <v>23</v>
      </c>
      <c r="C327" s="4">
        <v>30</v>
      </c>
      <c r="D327" s="4" t="s">
        <v>8</v>
      </c>
      <c r="E327" s="4" t="s">
        <v>9</v>
      </c>
      <c r="F327" s="4" t="s">
        <v>47</v>
      </c>
      <c r="G327" s="4" t="s">
        <v>1090</v>
      </c>
      <c r="H327" s="5">
        <v>31.522159720798399</v>
      </c>
      <c r="I327" s="5">
        <v>14.8314272691927</v>
      </c>
      <c r="K327" s="6">
        <v>74.180000000000007</v>
      </c>
      <c r="L327" s="7">
        <v>72.933498772186795</v>
      </c>
    </row>
    <row r="328" spans="1:12" x14ac:dyDescent="0.25">
      <c r="A328" s="4" t="s">
        <v>374</v>
      </c>
      <c r="B328" s="4" t="s">
        <v>23</v>
      </c>
      <c r="C328" s="4">
        <v>30</v>
      </c>
      <c r="D328" s="4" t="s">
        <v>10</v>
      </c>
      <c r="E328" s="4" t="s">
        <v>9</v>
      </c>
      <c r="F328" s="4" t="s">
        <v>47</v>
      </c>
      <c r="G328" s="4" t="s">
        <v>1090</v>
      </c>
      <c r="H328" s="5">
        <v>31.522159720798399</v>
      </c>
      <c r="I328" s="5">
        <v>22.338591141462199</v>
      </c>
      <c r="K328" s="6">
        <v>104.94</v>
      </c>
      <c r="L328" s="7">
        <v>103.166652220348</v>
      </c>
    </row>
    <row r="329" spans="1:12" x14ac:dyDescent="0.25">
      <c r="A329" s="4" t="s">
        <v>375</v>
      </c>
      <c r="B329" s="4" t="s">
        <v>23</v>
      </c>
      <c r="C329" s="4">
        <v>30</v>
      </c>
      <c r="D329" s="4" t="s">
        <v>11</v>
      </c>
      <c r="E329" s="4" t="s">
        <v>9</v>
      </c>
      <c r="F329" s="4" t="s">
        <v>47</v>
      </c>
      <c r="G329" s="4" t="s">
        <v>1090</v>
      </c>
      <c r="H329" s="5">
        <v>31.522159720798399</v>
      </c>
      <c r="I329" s="5">
        <v>29.5031040728629</v>
      </c>
      <c r="K329" s="6">
        <v>127.74</v>
      </c>
      <c r="L329" s="7">
        <v>125.58621804219</v>
      </c>
    </row>
    <row r="330" spans="1:12" x14ac:dyDescent="0.25">
      <c r="A330" s="4" t="s">
        <v>376</v>
      </c>
      <c r="B330" s="4" t="s">
        <v>23</v>
      </c>
      <c r="C330" s="4">
        <v>30</v>
      </c>
      <c r="D330" s="4" t="s">
        <v>12</v>
      </c>
      <c r="E330" s="4" t="s">
        <v>9</v>
      </c>
      <c r="F330" s="4" t="s">
        <v>47</v>
      </c>
      <c r="G330" s="4" t="s">
        <v>1090</v>
      </c>
      <c r="H330" s="5">
        <v>31.522159720798399</v>
      </c>
      <c r="I330" s="5">
        <v>36.958975258346598</v>
      </c>
      <c r="K330" s="6">
        <v>152.05000000000001</v>
      </c>
      <c r="L330" s="7">
        <v>149.46350478563801</v>
      </c>
    </row>
    <row r="331" spans="1:12" x14ac:dyDescent="0.25">
      <c r="A331" s="4" t="s">
        <v>377</v>
      </c>
      <c r="B331" s="4" t="s">
        <v>23</v>
      </c>
      <c r="C331" s="4">
        <v>30</v>
      </c>
      <c r="D331" s="4" t="s">
        <v>13</v>
      </c>
      <c r="E331" s="4" t="s">
        <v>9</v>
      </c>
      <c r="F331" s="4" t="s">
        <v>47</v>
      </c>
      <c r="G331" s="4" t="s">
        <v>1090</v>
      </c>
      <c r="H331" s="5">
        <v>31.522159720798399</v>
      </c>
      <c r="I331" s="5">
        <v>45.457433518172401</v>
      </c>
      <c r="K331" s="6">
        <v>166.48</v>
      </c>
      <c r="L331" s="7">
        <v>163.66546458924799</v>
      </c>
    </row>
    <row r="332" spans="1:12" x14ac:dyDescent="0.25">
      <c r="A332" s="4" t="s">
        <v>378</v>
      </c>
      <c r="B332" s="4" t="s">
        <v>23</v>
      </c>
      <c r="C332" s="4">
        <v>30</v>
      </c>
      <c r="D332" s="4" t="s">
        <v>14</v>
      </c>
      <c r="E332" s="4" t="s">
        <v>9</v>
      </c>
      <c r="F332" s="4" t="s">
        <v>53</v>
      </c>
      <c r="G332" s="4" t="s">
        <v>1090</v>
      </c>
      <c r="H332" s="5">
        <v>31.522159720798399</v>
      </c>
      <c r="I332" s="5">
        <v>58.225399119364702</v>
      </c>
      <c r="K332" s="6">
        <v>191.26</v>
      </c>
      <c r="L332" s="7">
        <v>188.02291269782</v>
      </c>
    </row>
    <row r="333" spans="1:12" x14ac:dyDescent="0.25">
      <c r="A333" s="4" t="s">
        <v>379</v>
      </c>
      <c r="B333" s="4" t="s">
        <v>23</v>
      </c>
      <c r="C333" s="4">
        <v>30</v>
      </c>
      <c r="D333" s="4" t="s">
        <v>1091</v>
      </c>
      <c r="E333" s="4" t="s">
        <v>9</v>
      </c>
      <c r="F333" s="4" t="s">
        <v>53</v>
      </c>
      <c r="G333" s="4" t="s">
        <v>1090</v>
      </c>
      <c r="H333" s="5">
        <v>31.522159720798399</v>
      </c>
      <c r="I333" s="5">
        <v>47.745915439300397</v>
      </c>
      <c r="K333" s="6">
        <v>165.46</v>
      </c>
      <c r="L333" s="7">
        <v>162.65500072589199</v>
      </c>
    </row>
    <row r="334" spans="1:12" x14ac:dyDescent="0.25">
      <c r="A334" s="4" t="s">
        <v>380</v>
      </c>
      <c r="B334" s="4" t="s">
        <v>23</v>
      </c>
      <c r="C334" s="4">
        <v>30</v>
      </c>
      <c r="D334" s="4" t="s">
        <v>15</v>
      </c>
      <c r="E334" s="4" t="s">
        <v>9</v>
      </c>
      <c r="F334" s="4" t="s">
        <v>47</v>
      </c>
      <c r="G334" s="4" t="s">
        <v>1090</v>
      </c>
      <c r="H334" s="5">
        <v>31.522159720798399</v>
      </c>
      <c r="I334" s="5">
        <v>35.827572475829598</v>
      </c>
      <c r="K334" s="6">
        <v>163.03</v>
      </c>
      <c r="L334" s="7">
        <v>160.21992390116401</v>
      </c>
    </row>
    <row r="335" spans="1:12" x14ac:dyDescent="0.25">
      <c r="A335" s="4" t="s">
        <v>381</v>
      </c>
      <c r="B335" s="4" t="s">
        <v>23</v>
      </c>
      <c r="C335" s="4">
        <v>30</v>
      </c>
      <c r="D335" s="4" t="s">
        <v>8</v>
      </c>
      <c r="E335" s="4" t="s">
        <v>16</v>
      </c>
      <c r="F335" s="4" t="s">
        <v>47</v>
      </c>
      <c r="G335" s="4" t="s">
        <v>1092</v>
      </c>
      <c r="H335" s="5">
        <v>31.522159720798399</v>
      </c>
      <c r="I335" s="5">
        <v>14.307633914334501</v>
      </c>
      <c r="K335" s="6">
        <v>140.49</v>
      </c>
      <c r="L335" s="7">
        <v>138.080568227241</v>
      </c>
    </row>
    <row r="336" spans="1:12" x14ac:dyDescent="0.25">
      <c r="A336" s="4" t="s">
        <v>382</v>
      </c>
      <c r="B336" s="4" t="s">
        <v>23</v>
      </c>
      <c r="C336" s="4">
        <v>30</v>
      </c>
      <c r="D336" s="4" t="s">
        <v>8</v>
      </c>
      <c r="E336" s="4" t="s">
        <v>16</v>
      </c>
      <c r="F336" s="4" t="s">
        <v>47</v>
      </c>
      <c r="G336" s="4" t="s">
        <v>1093</v>
      </c>
      <c r="H336" s="5"/>
      <c r="I336" s="5"/>
      <c r="K336" s="6">
        <v>114.16</v>
      </c>
      <c r="L336" s="7"/>
    </row>
    <row r="337" spans="1:12" x14ac:dyDescent="0.25">
      <c r="A337" s="4" t="s">
        <v>383</v>
      </c>
      <c r="B337" s="4" t="s">
        <v>23</v>
      </c>
      <c r="C337" s="4">
        <v>30</v>
      </c>
      <c r="D337" s="4" t="s">
        <v>10</v>
      </c>
      <c r="E337" s="4" t="s">
        <v>16</v>
      </c>
      <c r="F337" s="4" t="s">
        <v>47</v>
      </c>
      <c r="G337" s="4" t="s">
        <v>1090</v>
      </c>
      <c r="H337" s="5">
        <v>31.522159720798399</v>
      </c>
      <c r="I337" s="5">
        <v>21.761776288243802</v>
      </c>
      <c r="K337" s="6">
        <v>188.53</v>
      </c>
      <c r="L337" s="7">
        <v>185.31043048250299</v>
      </c>
    </row>
    <row r="338" spans="1:12" x14ac:dyDescent="0.25">
      <c r="A338" s="4" t="s">
        <v>384</v>
      </c>
      <c r="B338" s="4" t="s">
        <v>23</v>
      </c>
      <c r="C338" s="4">
        <v>30</v>
      </c>
      <c r="D338" s="4" t="s">
        <v>11</v>
      </c>
      <c r="E338" s="4" t="s">
        <v>16</v>
      </c>
      <c r="F338" s="4" t="s">
        <v>47</v>
      </c>
      <c r="G338" s="4" t="s">
        <v>1090</v>
      </c>
      <c r="H338" s="5">
        <v>31.522159720798399</v>
      </c>
      <c r="I338" s="5">
        <v>29.066557983709</v>
      </c>
      <c r="K338" s="6">
        <v>220.54</v>
      </c>
      <c r="L338" s="7">
        <v>216.78847518695699</v>
      </c>
    </row>
    <row r="339" spans="1:12" x14ac:dyDescent="0.25">
      <c r="A339" s="4" t="s">
        <v>385</v>
      </c>
      <c r="B339" s="4" t="s">
        <v>23</v>
      </c>
      <c r="C339" s="4">
        <v>30</v>
      </c>
      <c r="D339" s="4" t="s">
        <v>12</v>
      </c>
      <c r="E339" s="4" t="s">
        <v>16</v>
      </c>
      <c r="F339" s="4" t="s">
        <v>47</v>
      </c>
      <c r="G339" s="4" t="s">
        <v>1090</v>
      </c>
      <c r="H339" s="5">
        <v>31.522159720798399</v>
      </c>
      <c r="I339" s="5">
        <v>36.7171554528407</v>
      </c>
      <c r="K339" s="6">
        <v>246.05</v>
      </c>
      <c r="L339" s="7">
        <v>241.83773054286399</v>
      </c>
    </row>
    <row r="340" spans="1:12" x14ac:dyDescent="0.25">
      <c r="A340" s="4" t="s">
        <v>386</v>
      </c>
      <c r="B340" s="4" t="s">
        <v>23</v>
      </c>
      <c r="C340" s="4">
        <v>30</v>
      </c>
      <c r="D340" s="4" t="s">
        <v>13</v>
      </c>
      <c r="E340" s="4" t="s">
        <v>16</v>
      </c>
      <c r="F340" s="4" t="s">
        <v>47</v>
      </c>
      <c r="G340" s="4" t="s">
        <v>1090</v>
      </c>
      <c r="H340" s="5">
        <v>31.522159720798399</v>
      </c>
      <c r="I340" s="5">
        <v>45.665110656643201</v>
      </c>
      <c r="K340" s="6">
        <v>274.94</v>
      </c>
      <c r="L340" s="7">
        <v>270.21067269915801</v>
      </c>
    </row>
    <row r="341" spans="1:12" x14ac:dyDescent="0.25">
      <c r="A341" s="4" t="s">
        <v>387</v>
      </c>
      <c r="B341" s="4" t="s">
        <v>23</v>
      </c>
      <c r="C341" s="4">
        <v>30</v>
      </c>
      <c r="D341" s="4" t="s">
        <v>14</v>
      </c>
      <c r="E341" s="4" t="s">
        <v>16</v>
      </c>
      <c r="F341" s="4" t="s">
        <v>53</v>
      </c>
      <c r="G341" s="4" t="s">
        <v>1090</v>
      </c>
      <c r="H341" s="5">
        <v>31.522159720798399</v>
      </c>
      <c r="I341" s="5">
        <v>56.702280610018299</v>
      </c>
      <c r="K341" s="6">
        <v>342.93</v>
      </c>
      <c r="L341" s="7">
        <v>337.01561643228303</v>
      </c>
    </row>
    <row r="342" spans="1:12" x14ac:dyDescent="0.25">
      <c r="A342" s="4" t="s">
        <v>388</v>
      </c>
      <c r="B342" s="4" t="s">
        <v>23</v>
      </c>
      <c r="C342" s="4">
        <v>30</v>
      </c>
      <c r="D342" s="4" t="s">
        <v>1091</v>
      </c>
      <c r="E342" s="4" t="s">
        <v>16</v>
      </c>
      <c r="F342" s="4" t="s">
        <v>53</v>
      </c>
      <c r="G342" s="4" t="s">
        <v>1090</v>
      </c>
      <c r="H342" s="5">
        <v>31.522159720798399</v>
      </c>
      <c r="I342" s="5">
        <v>46.679571889530301</v>
      </c>
      <c r="K342" s="6">
        <v>309.17</v>
      </c>
      <c r="L342" s="7">
        <v>303.81416995346598</v>
      </c>
    </row>
    <row r="343" spans="1:12" x14ac:dyDescent="0.25">
      <c r="A343" s="4" t="s">
        <v>389</v>
      </c>
      <c r="B343" s="4" t="s">
        <v>23</v>
      </c>
      <c r="C343" s="4">
        <v>30</v>
      </c>
      <c r="D343" s="4" t="s">
        <v>15</v>
      </c>
      <c r="E343" s="4" t="s">
        <v>16</v>
      </c>
      <c r="F343" s="4" t="s">
        <v>47</v>
      </c>
      <c r="G343" s="4" t="s">
        <v>1090</v>
      </c>
      <c r="H343" s="5">
        <v>31.522159720798399</v>
      </c>
      <c r="I343" s="5">
        <v>34.170997034015002</v>
      </c>
      <c r="K343" s="6">
        <v>262.20999999999998</v>
      </c>
      <c r="L343" s="7">
        <v>257.652580739298</v>
      </c>
    </row>
    <row r="344" spans="1:12" x14ac:dyDescent="0.25">
      <c r="A344" s="4" t="s">
        <v>390</v>
      </c>
      <c r="B344" s="4" t="s">
        <v>23</v>
      </c>
      <c r="C344" s="4">
        <v>30</v>
      </c>
      <c r="D344" s="4" t="s">
        <v>8</v>
      </c>
      <c r="E344" s="4" t="s">
        <v>17</v>
      </c>
      <c r="F344" s="4" t="s">
        <v>47</v>
      </c>
      <c r="G344" s="4" t="s">
        <v>1090</v>
      </c>
      <c r="H344" s="5">
        <v>31.522159720798399</v>
      </c>
      <c r="I344" s="5">
        <v>15.2925616965393</v>
      </c>
      <c r="K344" s="6">
        <v>112.45</v>
      </c>
      <c r="L344" s="7">
        <v>110.533430922025</v>
      </c>
    </row>
    <row r="345" spans="1:12" x14ac:dyDescent="0.25">
      <c r="A345" s="4" t="s">
        <v>391</v>
      </c>
      <c r="B345" s="4" t="s">
        <v>23</v>
      </c>
      <c r="C345" s="4">
        <v>30</v>
      </c>
      <c r="D345" s="4" t="s">
        <v>10</v>
      </c>
      <c r="E345" s="4" t="s">
        <v>17</v>
      </c>
      <c r="F345" s="4" t="s">
        <v>47</v>
      </c>
      <c r="G345" s="4" t="s">
        <v>1090</v>
      </c>
      <c r="H345" s="5">
        <v>31.522159720798399</v>
      </c>
      <c r="I345" s="5">
        <v>22.877035834772698</v>
      </c>
      <c r="K345" s="6">
        <v>150.29</v>
      </c>
      <c r="L345" s="7">
        <v>147.71938572761201</v>
      </c>
    </row>
    <row r="346" spans="1:12" x14ac:dyDescent="0.25">
      <c r="A346" s="4" t="s">
        <v>392</v>
      </c>
      <c r="B346" s="4" t="s">
        <v>23</v>
      </c>
      <c r="C346" s="4">
        <v>30</v>
      </c>
      <c r="D346" s="4" t="s">
        <v>11</v>
      </c>
      <c r="E346" s="4" t="s">
        <v>17</v>
      </c>
      <c r="F346" s="4" t="s">
        <v>47</v>
      </c>
      <c r="G346" s="4" t="s">
        <v>1090</v>
      </c>
      <c r="H346" s="5">
        <v>31.522159720798399</v>
      </c>
      <c r="I346" s="5">
        <v>29.9832124460256</v>
      </c>
      <c r="K346" s="6">
        <v>174.11</v>
      </c>
      <c r="L346" s="7">
        <v>171.13283086140601</v>
      </c>
    </row>
    <row r="347" spans="1:12" x14ac:dyDescent="0.25">
      <c r="A347" s="4" t="s">
        <v>393</v>
      </c>
      <c r="B347" s="4" t="s">
        <v>23</v>
      </c>
      <c r="C347" s="4">
        <v>30</v>
      </c>
      <c r="D347" s="4" t="s">
        <v>12</v>
      </c>
      <c r="E347" s="4" t="s">
        <v>17</v>
      </c>
      <c r="F347" s="4" t="s">
        <v>47</v>
      </c>
      <c r="G347" s="4" t="s">
        <v>1090</v>
      </c>
      <c r="H347" s="5">
        <v>31.522159720798399</v>
      </c>
      <c r="I347" s="5">
        <v>37.350752852972498</v>
      </c>
      <c r="K347" s="6">
        <v>199.71</v>
      </c>
      <c r="L347" s="7">
        <v>196.28402411501401</v>
      </c>
    </row>
    <row r="348" spans="1:12" x14ac:dyDescent="0.25">
      <c r="A348" s="4" t="s">
        <v>394</v>
      </c>
      <c r="B348" s="4" t="s">
        <v>23</v>
      </c>
      <c r="C348" s="4">
        <v>30</v>
      </c>
      <c r="D348" s="4" t="s">
        <v>13</v>
      </c>
      <c r="E348" s="4" t="s">
        <v>17</v>
      </c>
      <c r="F348" s="4" t="s">
        <v>47</v>
      </c>
      <c r="G348" s="4" t="s">
        <v>1090</v>
      </c>
      <c r="H348" s="5">
        <v>31.522159720798399</v>
      </c>
      <c r="I348" s="5">
        <v>45.603207870496298</v>
      </c>
      <c r="K348" s="6">
        <v>225.96</v>
      </c>
      <c r="L348" s="7">
        <v>222.089152748092</v>
      </c>
    </row>
    <row r="349" spans="1:12" x14ac:dyDescent="0.25">
      <c r="A349" s="4" t="s">
        <v>395</v>
      </c>
      <c r="B349" s="4" t="s">
        <v>23</v>
      </c>
      <c r="C349" s="4">
        <v>30</v>
      </c>
      <c r="D349" s="4" t="s">
        <v>14</v>
      </c>
      <c r="E349" s="4" t="s">
        <v>17</v>
      </c>
      <c r="F349" s="4" t="s">
        <v>53</v>
      </c>
      <c r="G349" s="4" t="s">
        <v>1090</v>
      </c>
      <c r="H349" s="5">
        <v>31.522159720798399</v>
      </c>
      <c r="I349" s="5">
        <v>59.643086790364698</v>
      </c>
      <c r="K349" s="6">
        <v>256.06</v>
      </c>
      <c r="L349" s="7">
        <v>251.69483913959999</v>
      </c>
    </row>
    <row r="350" spans="1:12" x14ac:dyDescent="0.25">
      <c r="A350" s="4" t="s">
        <v>396</v>
      </c>
      <c r="B350" s="4" t="s">
        <v>23</v>
      </c>
      <c r="C350" s="4">
        <v>30</v>
      </c>
      <c r="D350" s="4" t="s">
        <v>1091</v>
      </c>
      <c r="E350" s="4" t="s">
        <v>17</v>
      </c>
      <c r="F350" s="4" t="s">
        <v>53</v>
      </c>
      <c r="G350" s="4" t="s">
        <v>1090</v>
      </c>
      <c r="H350" s="5">
        <v>31.522159720798399</v>
      </c>
      <c r="I350" s="5">
        <v>48.776958604811398</v>
      </c>
      <c r="K350" s="6">
        <v>233.98</v>
      </c>
      <c r="L350" s="7">
        <v>229.93318606988001</v>
      </c>
    </row>
    <row r="351" spans="1:12" x14ac:dyDescent="0.25">
      <c r="A351" s="4" t="s">
        <v>397</v>
      </c>
      <c r="B351" s="4" t="s">
        <v>23</v>
      </c>
      <c r="C351" s="4">
        <v>30</v>
      </c>
      <c r="D351" s="4" t="s">
        <v>15</v>
      </c>
      <c r="E351" s="4" t="s">
        <v>17</v>
      </c>
      <c r="F351" s="4" t="s">
        <v>47</v>
      </c>
      <c r="G351" s="4" t="s">
        <v>1090</v>
      </c>
      <c r="H351" s="5">
        <v>31.522159720798399</v>
      </c>
      <c r="I351" s="5">
        <v>37.2400372874936</v>
      </c>
      <c r="K351" s="6">
        <v>225.31</v>
      </c>
      <c r="L351" s="7">
        <v>221.42178285380001</v>
      </c>
    </row>
    <row r="352" spans="1:12" x14ac:dyDescent="0.25">
      <c r="A352" s="4" t="s">
        <v>398</v>
      </c>
      <c r="B352" s="4" t="s">
        <v>23</v>
      </c>
      <c r="C352" s="4">
        <v>30</v>
      </c>
      <c r="D352" s="4" t="s">
        <v>8</v>
      </c>
      <c r="E352" s="4" t="s">
        <v>18</v>
      </c>
      <c r="F352" s="4" t="s">
        <v>47</v>
      </c>
      <c r="G352" s="4" t="s">
        <v>1090</v>
      </c>
      <c r="H352" s="5">
        <v>31.522159720798399</v>
      </c>
      <c r="I352" s="5">
        <v>13.1089293310041</v>
      </c>
      <c r="K352" s="6">
        <v>76.33</v>
      </c>
      <c r="L352" s="7">
        <v>75.036110052835895</v>
      </c>
    </row>
    <row r="353" spans="1:12" x14ac:dyDescent="0.25">
      <c r="A353" s="4" t="s">
        <v>399</v>
      </c>
      <c r="B353" s="4" t="s">
        <v>23</v>
      </c>
      <c r="C353" s="4">
        <v>30</v>
      </c>
      <c r="D353" s="4" t="s">
        <v>10</v>
      </c>
      <c r="E353" s="4" t="s">
        <v>18</v>
      </c>
      <c r="F353" s="4" t="s">
        <v>47</v>
      </c>
      <c r="G353" s="4" t="s">
        <v>1090</v>
      </c>
      <c r="H353" s="5">
        <v>31.522159720798399</v>
      </c>
      <c r="I353" s="5">
        <v>19.936079648195001</v>
      </c>
      <c r="K353" s="6">
        <v>109.28</v>
      </c>
      <c r="L353" s="7">
        <v>107.429084026767</v>
      </c>
    </row>
    <row r="354" spans="1:12" x14ac:dyDescent="0.25">
      <c r="A354" s="4" t="s">
        <v>400</v>
      </c>
      <c r="B354" s="4" t="s">
        <v>23</v>
      </c>
      <c r="C354" s="4">
        <v>30</v>
      </c>
      <c r="D354" s="4" t="s">
        <v>11</v>
      </c>
      <c r="E354" s="4" t="s">
        <v>18</v>
      </c>
      <c r="F354" s="4" t="s">
        <v>47</v>
      </c>
      <c r="G354" s="4" t="s">
        <v>1090</v>
      </c>
      <c r="H354" s="5">
        <v>31.522159720798399</v>
      </c>
      <c r="I354" s="5">
        <v>26.624186775154499</v>
      </c>
      <c r="K354" s="6">
        <v>127.83</v>
      </c>
      <c r="L354" s="7">
        <v>125.67549012538301</v>
      </c>
    </row>
    <row r="355" spans="1:12" x14ac:dyDescent="0.25">
      <c r="A355" s="4" t="s">
        <v>401</v>
      </c>
      <c r="B355" s="4" t="s">
        <v>23</v>
      </c>
      <c r="C355" s="4">
        <v>30</v>
      </c>
      <c r="D355" s="4" t="s">
        <v>12</v>
      </c>
      <c r="E355" s="4" t="s">
        <v>18</v>
      </c>
      <c r="F355" s="4" t="s">
        <v>47</v>
      </c>
      <c r="G355" s="4" t="s">
        <v>1090</v>
      </c>
      <c r="H355" s="5">
        <v>31.522159720798399</v>
      </c>
      <c r="I355" s="5">
        <v>33.628295789523897</v>
      </c>
      <c r="K355" s="6">
        <v>143.94999999999999</v>
      </c>
      <c r="L355" s="7">
        <v>141.49634741793301</v>
      </c>
    </row>
    <row r="356" spans="1:12" x14ac:dyDescent="0.25">
      <c r="A356" s="4" t="s">
        <v>402</v>
      </c>
      <c r="B356" s="4" t="s">
        <v>23</v>
      </c>
      <c r="C356" s="4">
        <v>30</v>
      </c>
      <c r="D356" s="4" t="s">
        <v>13</v>
      </c>
      <c r="E356" s="4" t="s">
        <v>18</v>
      </c>
      <c r="F356" s="4" t="s">
        <v>47</v>
      </c>
      <c r="G356" s="4" t="s">
        <v>1090</v>
      </c>
      <c r="H356" s="5">
        <v>31.522159720798399</v>
      </c>
      <c r="I356" s="5">
        <v>41.817416111408697</v>
      </c>
      <c r="K356" s="6">
        <v>157.03</v>
      </c>
      <c r="L356" s="7">
        <v>154.365301753175</v>
      </c>
    </row>
    <row r="357" spans="1:12" x14ac:dyDescent="0.25">
      <c r="A357" s="4" t="s">
        <v>403</v>
      </c>
      <c r="B357" s="4" t="s">
        <v>23</v>
      </c>
      <c r="C357" s="4">
        <v>30</v>
      </c>
      <c r="D357" s="4" t="s">
        <v>14</v>
      </c>
      <c r="E357" s="4" t="s">
        <v>18</v>
      </c>
      <c r="F357" s="4" t="s">
        <v>53</v>
      </c>
      <c r="G357" s="4" t="s">
        <v>1090</v>
      </c>
      <c r="H357" s="5">
        <v>31.522159720798399</v>
      </c>
      <c r="I357" s="5">
        <v>51.945492068658197</v>
      </c>
      <c r="K357" s="6">
        <v>162.07</v>
      </c>
      <c r="L357" s="7">
        <v>159.34856613224301</v>
      </c>
    </row>
    <row r="358" spans="1:12" x14ac:dyDescent="0.25">
      <c r="A358" s="4" t="s">
        <v>404</v>
      </c>
      <c r="B358" s="4" t="s">
        <v>23</v>
      </c>
      <c r="C358" s="4">
        <v>30</v>
      </c>
      <c r="D358" s="4" t="s">
        <v>1091</v>
      </c>
      <c r="E358" s="4" t="s">
        <v>18</v>
      </c>
      <c r="F358" s="4" t="s">
        <v>53</v>
      </c>
      <c r="G358" s="4" t="s">
        <v>1090</v>
      </c>
      <c r="H358" s="5">
        <v>31.522159720798399</v>
      </c>
      <c r="I358" s="5">
        <v>42.7614531238141</v>
      </c>
      <c r="K358" s="6">
        <v>143.72999999999999</v>
      </c>
      <c r="L358" s="7">
        <v>141.31287841446101</v>
      </c>
    </row>
    <row r="359" spans="1:12" x14ac:dyDescent="0.25">
      <c r="A359" s="4" t="s">
        <v>405</v>
      </c>
      <c r="B359" s="4" t="s">
        <v>23</v>
      </c>
      <c r="C359" s="4">
        <v>30</v>
      </c>
      <c r="D359" s="4" t="s">
        <v>15</v>
      </c>
      <c r="E359" s="4" t="s">
        <v>18</v>
      </c>
      <c r="F359" s="4" t="s">
        <v>47</v>
      </c>
      <c r="G359" s="4" t="s">
        <v>1090</v>
      </c>
      <c r="H359" s="5">
        <v>31.522159720798399</v>
      </c>
      <c r="I359" s="5">
        <v>31.312601684096901</v>
      </c>
      <c r="K359" s="6">
        <v>159.30000000000001</v>
      </c>
      <c r="L359" s="7">
        <v>156.54036526648599</v>
      </c>
    </row>
    <row r="360" spans="1:12" x14ac:dyDescent="0.25">
      <c r="A360" s="4" t="s">
        <v>406</v>
      </c>
      <c r="B360" s="4" t="s">
        <v>23</v>
      </c>
      <c r="C360" s="4">
        <v>30</v>
      </c>
      <c r="D360" s="4" t="s">
        <v>8</v>
      </c>
      <c r="E360" s="4" t="s">
        <v>19</v>
      </c>
      <c r="F360" s="4" t="s">
        <v>47</v>
      </c>
      <c r="G360" s="4" t="s">
        <v>1090</v>
      </c>
      <c r="H360" s="5">
        <v>31.522159720798399</v>
      </c>
      <c r="I360" s="5">
        <v>14.151507943404599</v>
      </c>
      <c r="K360" s="6">
        <v>79.53</v>
      </c>
      <c r="L360" s="7">
        <v>78.188948871637905</v>
      </c>
    </row>
    <row r="361" spans="1:12" x14ac:dyDescent="0.25">
      <c r="A361" s="4" t="s">
        <v>407</v>
      </c>
      <c r="B361" s="4" t="s">
        <v>23</v>
      </c>
      <c r="C361" s="4">
        <v>30</v>
      </c>
      <c r="D361" s="4" t="s">
        <v>10</v>
      </c>
      <c r="E361" s="4" t="s">
        <v>19</v>
      </c>
      <c r="F361" s="4" t="s">
        <v>47</v>
      </c>
      <c r="G361" s="4" t="s">
        <v>1090</v>
      </c>
      <c r="H361" s="5">
        <v>31.522159720798399</v>
      </c>
      <c r="I361" s="5">
        <v>21.520423230511899</v>
      </c>
      <c r="K361" s="6">
        <v>113.2</v>
      </c>
      <c r="L361" s="7">
        <v>111.309814210913</v>
      </c>
    </row>
    <row r="362" spans="1:12" x14ac:dyDescent="0.25">
      <c r="A362" s="4" t="s">
        <v>408</v>
      </c>
      <c r="B362" s="4" t="s">
        <v>23</v>
      </c>
      <c r="C362" s="4">
        <v>30</v>
      </c>
      <c r="D362" s="4" t="s">
        <v>11</v>
      </c>
      <c r="E362" s="4" t="s">
        <v>19</v>
      </c>
      <c r="F362" s="4" t="s">
        <v>47</v>
      </c>
      <c r="G362" s="4" t="s">
        <v>1090</v>
      </c>
      <c r="H362" s="5">
        <v>31.522159720798399</v>
      </c>
      <c r="I362" s="5">
        <v>28.738164092093299</v>
      </c>
      <c r="K362" s="6">
        <v>136.71</v>
      </c>
      <c r="L362" s="7">
        <v>134.42732319719201</v>
      </c>
    </row>
    <row r="363" spans="1:12" x14ac:dyDescent="0.25">
      <c r="A363" s="4" t="s">
        <v>409</v>
      </c>
      <c r="B363" s="4" t="s">
        <v>23</v>
      </c>
      <c r="C363" s="4">
        <v>30</v>
      </c>
      <c r="D363" s="4" t="s">
        <v>12</v>
      </c>
      <c r="E363" s="4" t="s">
        <v>19</v>
      </c>
      <c r="F363" s="4" t="s">
        <v>47</v>
      </c>
      <c r="G363" s="4" t="s">
        <v>1090</v>
      </c>
      <c r="H363" s="5">
        <v>31.522159720798399</v>
      </c>
      <c r="I363" s="5">
        <v>36.296628662546198</v>
      </c>
      <c r="K363" s="6">
        <v>149.11000000000001</v>
      </c>
      <c r="L363" s="7">
        <v>146.570514300453</v>
      </c>
    </row>
    <row r="364" spans="1:12" x14ac:dyDescent="0.25">
      <c r="A364" s="4" t="s">
        <v>410</v>
      </c>
      <c r="B364" s="4" t="s">
        <v>23</v>
      </c>
      <c r="C364" s="4">
        <v>30</v>
      </c>
      <c r="D364" s="4" t="s">
        <v>13</v>
      </c>
      <c r="E364" s="4" t="s">
        <v>19</v>
      </c>
      <c r="F364" s="4" t="s">
        <v>47</v>
      </c>
      <c r="G364" s="4" t="s">
        <v>1090</v>
      </c>
      <c r="H364" s="5">
        <v>31.522159720798399</v>
      </c>
      <c r="I364" s="5">
        <v>45.1325674027144</v>
      </c>
      <c r="K364" s="6">
        <v>167.03</v>
      </c>
      <c r="L364" s="7">
        <v>164.20542875698101</v>
      </c>
    </row>
    <row r="365" spans="1:12" x14ac:dyDescent="0.25">
      <c r="A365" s="4" t="s">
        <v>411</v>
      </c>
      <c r="B365" s="4" t="s">
        <v>23</v>
      </c>
      <c r="C365" s="4">
        <v>30</v>
      </c>
      <c r="D365" s="4" t="s">
        <v>14</v>
      </c>
      <c r="E365" s="4" t="s">
        <v>19</v>
      </c>
      <c r="F365" s="4" t="s">
        <v>53</v>
      </c>
      <c r="G365" s="4" t="s">
        <v>1090</v>
      </c>
      <c r="H365" s="5">
        <v>31.522159720798399</v>
      </c>
      <c r="I365" s="5">
        <v>56.073773326906398</v>
      </c>
      <c r="K365" s="6">
        <v>228.86</v>
      </c>
      <c r="L365" s="7">
        <v>224.96823775758901</v>
      </c>
    </row>
    <row r="366" spans="1:12" x14ac:dyDescent="0.25">
      <c r="A366" s="4" t="s">
        <v>412</v>
      </c>
      <c r="B366" s="4" t="s">
        <v>23</v>
      </c>
      <c r="C366" s="4">
        <v>30</v>
      </c>
      <c r="D366" s="4" t="s">
        <v>1091</v>
      </c>
      <c r="E366" s="4" t="s">
        <v>19</v>
      </c>
      <c r="F366" s="4" t="s">
        <v>53</v>
      </c>
      <c r="G366" s="4" t="s">
        <v>1090</v>
      </c>
      <c r="H366" s="5">
        <v>31.522159720798399</v>
      </c>
      <c r="I366" s="5">
        <v>46.158801521701797</v>
      </c>
      <c r="K366" s="6">
        <v>194.47</v>
      </c>
      <c r="L366" s="7">
        <v>191.17346500661699</v>
      </c>
    </row>
    <row r="367" spans="1:12" x14ac:dyDescent="0.25">
      <c r="A367" s="4" t="s">
        <v>413</v>
      </c>
      <c r="B367" s="4" t="s">
        <v>23</v>
      </c>
      <c r="C367" s="4">
        <v>30</v>
      </c>
      <c r="D367" s="4" t="s">
        <v>15</v>
      </c>
      <c r="E367" s="4" t="s">
        <v>19</v>
      </c>
      <c r="F367" s="4" t="s">
        <v>47</v>
      </c>
      <c r="G367" s="4" t="s">
        <v>1090</v>
      </c>
      <c r="H367" s="5">
        <v>31.522159720798399</v>
      </c>
      <c r="I367" s="5">
        <v>33.805143287608601</v>
      </c>
      <c r="K367" s="6">
        <v>167.6</v>
      </c>
      <c r="L367" s="7">
        <v>164.700293994665</v>
      </c>
    </row>
    <row r="368" spans="1:12" x14ac:dyDescent="0.25">
      <c r="A368" s="4" t="s">
        <v>414</v>
      </c>
      <c r="B368" s="4" t="s">
        <v>23</v>
      </c>
      <c r="C368" s="4">
        <v>30</v>
      </c>
      <c r="D368" s="4" t="s">
        <v>8</v>
      </c>
      <c r="E368" s="4" t="s">
        <v>20</v>
      </c>
      <c r="F368" s="4" t="s">
        <v>47</v>
      </c>
      <c r="G368" s="4" t="s">
        <v>1090</v>
      </c>
      <c r="H368" s="5">
        <v>31.522159720798399</v>
      </c>
      <c r="I368" s="5">
        <v>14.356624517941199</v>
      </c>
      <c r="K368" s="6">
        <v>85.16</v>
      </c>
      <c r="L368" s="7">
        <v>83.717874793179305</v>
      </c>
    </row>
    <row r="369" spans="1:12" x14ac:dyDescent="0.25">
      <c r="A369" s="4" t="s">
        <v>415</v>
      </c>
      <c r="B369" s="4" t="s">
        <v>23</v>
      </c>
      <c r="C369" s="4">
        <v>30</v>
      </c>
      <c r="D369" s="4" t="s">
        <v>10</v>
      </c>
      <c r="E369" s="4" t="s">
        <v>20</v>
      </c>
      <c r="F369" s="4" t="s">
        <v>47</v>
      </c>
      <c r="G369" s="4" t="s">
        <v>1090</v>
      </c>
      <c r="H369" s="5">
        <v>31.522159720798399</v>
      </c>
      <c r="I369" s="5">
        <v>21.5897772960003</v>
      </c>
      <c r="K369" s="6">
        <v>118.51</v>
      </c>
      <c r="L369" s="7">
        <v>116.498869044445</v>
      </c>
    </row>
    <row r="370" spans="1:12" x14ac:dyDescent="0.25">
      <c r="A370" s="4" t="s">
        <v>416</v>
      </c>
      <c r="B370" s="4" t="s">
        <v>23</v>
      </c>
      <c r="C370" s="4">
        <v>30</v>
      </c>
      <c r="D370" s="4" t="s">
        <v>11</v>
      </c>
      <c r="E370" s="4" t="s">
        <v>20</v>
      </c>
      <c r="F370" s="4" t="s">
        <v>47</v>
      </c>
      <c r="G370" s="4" t="s">
        <v>1090</v>
      </c>
      <c r="H370" s="5">
        <v>31.522159720798399</v>
      </c>
      <c r="I370" s="5">
        <v>28.4637196951217</v>
      </c>
      <c r="K370" s="6">
        <v>139.75</v>
      </c>
      <c r="L370" s="7">
        <v>137.38046279132399</v>
      </c>
    </row>
    <row r="371" spans="1:12" x14ac:dyDescent="0.25">
      <c r="A371" s="4" t="s">
        <v>417</v>
      </c>
      <c r="B371" s="4" t="s">
        <v>23</v>
      </c>
      <c r="C371" s="4">
        <v>30</v>
      </c>
      <c r="D371" s="4" t="s">
        <v>12</v>
      </c>
      <c r="E371" s="4" t="s">
        <v>20</v>
      </c>
      <c r="F371" s="4" t="s">
        <v>47</v>
      </c>
      <c r="G371" s="4" t="s">
        <v>1090</v>
      </c>
      <c r="H371" s="5">
        <v>31.522159720798399</v>
      </c>
      <c r="I371" s="5">
        <v>35.610707541755701</v>
      </c>
      <c r="K371" s="6">
        <v>158.32</v>
      </c>
      <c r="L371" s="7">
        <v>155.624209618816</v>
      </c>
    </row>
    <row r="372" spans="1:12" x14ac:dyDescent="0.25">
      <c r="A372" s="4" t="s">
        <v>418</v>
      </c>
      <c r="B372" s="4" t="s">
        <v>23</v>
      </c>
      <c r="C372" s="4">
        <v>30</v>
      </c>
      <c r="D372" s="4" t="s">
        <v>13</v>
      </c>
      <c r="E372" s="4" t="s">
        <v>20</v>
      </c>
      <c r="F372" s="4" t="s">
        <v>47</v>
      </c>
      <c r="G372" s="4" t="s">
        <v>1090</v>
      </c>
      <c r="H372" s="5">
        <v>31.522159720798399</v>
      </c>
      <c r="I372" s="5">
        <v>43.724317377411197</v>
      </c>
      <c r="K372" s="6">
        <v>173.9</v>
      </c>
      <c r="L372" s="7">
        <v>170.93939216729501</v>
      </c>
    </row>
    <row r="373" spans="1:12" x14ac:dyDescent="0.25">
      <c r="A373" s="4" t="s">
        <v>419</v>
      </c>
      <c r="B373" s="4" t="s">
        <v>23</v>
      </c>
      <c r="C373" s="4">
        <v>30</v>
      </c>
      <c r="D373" s="4" t="s">
        <v>14</v>
      </c>
      <c r="E373" s="4" t="s">
        <v>20</v>
      </c>
      <c r="F373" s="4" t="s">
        <v>53</v>
      </c>
      <c r="G373" s="4" t="s">
        <v>1090</v>
      </c>
      <c r="H373" s="5">
        <v>31.522159720798399</v>
      </c>
      <c r="I373" s="5">
        <v>56.276707553362002</v>
      </c>
      <c r="K373" s="6">
        <v>200.03</v>
      </c>
      <c r="L373" s="7">
        <v>196.616201852622</v>
      </c>
    </row>
    <row r="374" spans="1:12" x14ac:dyDescent="0.25">
      <c r="A374" s="4" t="s">
        <v>420</v>
      </c>
      <c r="B374" s="4" t="s">
        <v>23</v>
      </c>
      <c r="C374" s="4">
        <v>30</v>
      </c>
      <c r="D374" s="4" t="s">
        <v>1091</v>
      </c>
      <c r="E374" s="4" t="s">
        <v>20</v>
      </c>
      <c r="F374" s="4" t="s">
        <v>53</v>
      </c>
      <c r="G374" s="4" t="s">
        <v>1090</v>
      </c>
      <c r="H374" s="5">
        <v>31.522159720798399</v>
      </c>
      <c r="I374" s="5">
        <v>46.119382888955499</v>
      </c>
      <c r="K374" s="6">
        <v>163.15</v>
      </c>
      <c r="L374" s="7">
        <v>160.37944059738001</v>
      </c>
    </row>
    <row r="375" spans="1:12" x14ac:dyDescent="0.25">
      <c r="A375" s="4" t="s">
        <v>421</v>
      </c>
      <c r="B375" s="4" t="s">
        <v>23</v>
      </c>
      <c r="C375" s="4">
        <v>30</v>
      </c>
      <c r="D375" s="4" t="s">
        <v>15</v>
      </c>
      <c r="E375" s="4" t="s">
        <v>20</v>
      </c>
      <c r="F375" s="4" t="s">
        <v>47</v>
      </c>
      <c r="G375" s="4" t="s">
        <v>1090</v>
      </c>
      <c r="H375" s="5">
        <v>31.522159720798399</v>
      </c>
      <c r="I375" s="5">
        <v>34.744293650639001</v>
      </c>
      <c r="K375" s="6">
        <v>175.16</v>
      </c>
      <c r="L375" s="7">
        <v>172.13780717629501</v>
      </c>
    </row>
    <row r="376" spans="1:12" x14ac:dyDescent="0.25">
      <c r="A376" s="4" t="s">
        <v>422</v>
      </c>
      <c r="B376" s="4" t="s">
        <v>23</v>
      </c>
      <c r="C376" s="4">
        <v>30</v>
      </c>
      <c r="D376" s="4" t="s">
        <v>8</v>
      </c>
      <c r="E376" s="4" t="s">
        <v>21</v>
      </c>
      <c r="F376" s="4" t="s">
        <v>47</v>
      </c>
      <c r="G376" s="4" t="s">
        <v>1090</v>
      </c>
      <c r="H376" s="5">
        <v>31.522159720798399</v>
      </c>
      <c r="I376" s="5">
        <v>13.1339822528067</v>
      </c>
      <c r="K376" s="6">
        <v>97.28</v>
      </c>
      <c r="L376" s="7">
        <v>95.6229183483984</v>
      </c>
    </row>
    <row r="377" spans="1:12" x14ac:dyDescent="0.25">
      <c r="A377" s="4" t="s">
        <v>423</v>
      </c>
      <c r="B377" s="4" t="s">
        <v>23</v>
      </c>
      <c r="C377" s="4">
        <v>30</v>
      </c>
      <c r="D377" s="4" t="s">
        <v>10</v>
      </c>
      <c r="E377" s="4" t="s">
        <v>21</v>
      </c>
      <c r="F377" s="4" t="s">
        <v>47</v>
      </c>
      <c r="G377" s="4" t="s">
        <v>1090</v>
      </c>
      <c r="H377" s="5">
        <v>31.522159720798399</v>
      </c>
      <c r="I377" s="5">
        <v>19.479854683375301</v>
      </c>
      <c r="K377" s="6">
        <v>131.30000000000001</v>
      </c>
      <c r="L377" s="7">
        <v>129.05693674747599</v>
      </c>
    </row>
    <row r="378" spans="1:12" x14ac:dyDescent="0.25">
      <c r="A378" s="4" t="s">
        <v>424</v>
      </c>
      <c r="B378" s="4" t="s">
        <v>23</v>
      </c>
      <c r="C378" s="4">
        <v>30</v>
      </c>
      <c r="D378" s="4" t="s">
        <v>11</v>
      </c>
      <c r="E378" s="4" t="s">
        <v>21</v>
      </c>
      <c r="F378" s="4" t="s">
        <v>47</v>
      </c>
      <c r="G378" s="4" t="s">
        <v>1090</v>
      </c>
      <c r="H378" s="5">
        <v>31.522159720798399</v>
      </c>
      <c r="I378" s="5">
        <v>25.288423972530801</v>
      </c>
      <c r="K378" s="6">
        <v>147.81</v>
      </c>
      <c r="L378" s="7">
        <v>145.299066117476</v>
      </c>
    </row>
    <row r="379" spans="1:12" x14ac:dyDescent="0.25">
      <c r="A379" s="4" t="s">
        <v>425</v>
      </c>
      <c r="B379" s="4" t="s">
        <v>23</v>
      </c>
      <c r="C379" s="4">
        <v>30</v>
      </c>
      <c r="D379" s="4" t="s">
        <v>12</v>
      </c>
      <c r="E379" s="4" t="s">
        <v>21</v>
      </c>
      <c r="F379" s="4" t="s">
        <v>47</v>
      </c>
      <c r="G379" s="4" t="s">
        <v>1090</v>
      </c>
      <c r="H379" s="5">
        <v>31.522159720798399</v>
      </c>
      <c r="I379" s="5">
        <v>31.2871908065936</v>
      </c>
      <c r="K379" s="6">
        <v>160.88</v>
      </c>
      <c r="L379" s="7">
        <v>158.13867607463001</v>
      </c>
    </row>
    <row r="380" spans="1:12" x14ac:dyDescent="0.25">
      <c r="A380" s="4" t="s">
        <v>426</v>
      </c>
      <c r="B380" s="4" t="s">
        <v>23</v>
      </c>
      <c r="C380" s="4">
        <v>30</v>
      </c>
      <c r="D380" s="4" t="s">
        <v>13</v>
      </c>
      <c r="E380" s="4" t="s">
        <v>21</v>
      </c>
      <c r="F380" s="4" t="s">
        <v>47</v>
      </c>
      <c r="G380" s="4" t="s">
        <v>1090</v>
      </c>
      <c r="H380" s="5">
        <v>31.522159720798399</v>
      </c>
      <c r="I380" s="5">
        <v>37.862891098620999</v>
      </c>
      <c r="K380" s="6">
        <v>173.16</v>
      </c>
      <c r="L380" s="7">
        <v>170.198060613254</v>
      </c>
    </row>
    <row r="381" spans="1:12" x14ac:dyDescent="0.25">
      <c r="A381" s="4" t="s">
        <v>427</v>
      </c>
      <c r="B381" s="4" t="s">
        <v>23</v>
      </c>
      <c r="C381" s="4">
        <v>30</v>
      </c>
      <c r="D381" s="4" t="s">
        <v>14</v>
      </c>
      <c r="E381" s="4" t="s">
        <v>21</v>
      </c>
      <c r="F381" s="4" t="s">
        <v>53</v>
      </c>
      <c r="G381" s="4" t="s">
        <v>1090</v>
      </c>
      <c r="H381" s="5">
        <v>31.522159720798399</v>
      </c>
      <c r="I381" s="5">
        <v>50.801441846858403</v>
      </c>
      <c r="K381" s="6">
        <v>216.29</v>
      </c>
      <c r="L381" s="7">
        <v>212.64245621220201</v>
      </c>
    </row>
    <row r="382" spans="1:12" x14ac:dyDescent="0.25">
      <c r="A382" s="4" t="s">
        <v>428</v>
      </c>
      <c r="B382" s="4" t="s">
        <v>23</v>
      </c>
      <c r="C382" s="4">
        <v>30</v>
      </c>
      <c r="D382" s="4" t="s">
        <v>1091</v>
      </c>
      <c r="E382" s="4" t="s">
        <v>21</v>
      </c>
      <c r="F382" s="4" t="s">
        <v>53</v>
      </c>
      <c r="G382" s="4" t="s">
        <v>1090</v>
      </c>
      <c r="H382" s="5">
        <v>31.522159720798399</v>
      </c>
      <c r="I382" s="5">
        <v>41.406536644295798</v>
      </c>
      <c r="K382" s="6">
        <v>194.14</v>
      </c>
      <c r="L382" s="7">
        <v>190.81928783768799</v>
      </c>
    </row>
    <row r="383" spans="1:12" x14ac:dyDescent="0.25">
      <c r="A383" s="4" t="s">
        <v>429</v>
      </c>
      <c r="B383" s="4" t="s">
        <v>23</v>
      </c>
      <c r="C383" s="4">
        <v>30</v>
      </c>
      <c r="D383" s="4" t="s">
        <v>15</v>
      </c>
      <c r="E383" s="4" t="s">
        <v>21</v>
      </c>
      <c r="F383" s="4" t="s">
        <v>47</v>
      </c>
      <c r="G383" s="4" t="s">
        <v>1090</v>
      </c>
      <c r="H383" s="5">
        <v>31.522159720798399</v>
      </c>
      <c r="I383" s="5">
        <v>32.315912262620401</v>
      </c>
      <c r="K383" s="6">
        <v>190.61</v>
      </c>
      <c r="L383" s="7">
        <v>187.31057693065799</v>
      </c>
    </row>
    <row r="384" spans="1:12" x14ac:dyDescent="0.25">
      <c r="A384" s="4" t="s">
        <v>430</v>
      </c>
      <c r="B384" s="4" t="s">
        <v>23</v>
      </c>
      <c r="C384" s="4">
        <v>30</v>
      </c>
      <c r="D384" s="4" t="s">
        <v>8</v>
      </c>
      <c r="E384" s="4" t="s">
        <v>22</v>
      </c>
      <c r="F384" s="4" t="s">
        <v>47</v>
      </c>
      <c r="G384" s="4" t="s">
        <v>1090</v>
      </c>
      <c r="H384" s="5">
        <v>31.522159720798399</v>
      </c>
      <c r="I384" s="5">
        <v>12.5101661886847</v>
      </c>
      <c r="K384" s="6">
        <v>70.58</v>
      </c>
      <c r="L384" s="7">
        <v>69.401190419723207</v>
      </c>
    </row>
    <row r="385" spans="1:12" x14ac:dyDescent="0.25">
      <c r="A385" s="4" t="s">
        <v>431</v>
      </c>
      <c r="B385" s="4" t="s">
        <v>23</v>
      </c>
      <c r="C385" s="4">
        <v>30</v>
      </c>
      <c r="D385" s="4" t="s">
        <v>10</v>
      </c>
      <c r="E385" s="4" t="s">
        <v>22</v>
      </c>
      <c r="F385" s="4" t="s">
        <v>47</v>
      </c>
      <c r="G385" s="4" t="s">
        <v>1090</v>
      </c>
      <c r="H385" s="5">
        <v>31.522159720798399</v>
      </c>
      <c r="I385" s="5">
        <v>18.775308871575501</v>
      </c>
      <c r="K385" s="6">
        <v>97.5</v>
      </c>
      <c r="L385" s="7">
        <v>95.8715544800028</v>
      </c>
    </row>
    <row r="386" spans="1:12" x14ac:dyDescent="0.25">
      <c r="A386" s="4" t="s">
        <v>432</v>
      </c>
      <c r="B386" s="4" t="s">
        <v>23</v>
      </c>
      <c r="C386" s="4">
        <v>30</v>
      </c>
      <c r="D386" s="4" t="s">
        <v>11</v>
      </c>
      <c r="E386" s="4" t="s">
        <v>22</v>
      </c>
      <c r="F386" s="4" t="s">
        <v>47</v>
      </c>
      <c r="G386" s="4" t="s">
        <v>1090</v>
      </c>
      <c r="H386" s="5">
        <v>31.522159720798399</v>
      </c>
      <c r="I386" s="5">
        <v>24.697033676181899</v>
      </c>
      <c r="K386" s="6">
        <v>114.87</v>
      </c>
      <c r="L386" s="7">
        <v>112.943944531163</v>
      </c>
    </row>
    <row r="387" spans="1:12" x14ac:dyDescent="0.25">
      <c r="A387" s="4" t="s">
        <v>433</v>
      </c>
      <c r="B387" s="4" t="s">
        <v>23</v>
      </c>
      <c r="C387" s="4">
        <v>30</v>
      </c>
      <c r="D387" s="4" t="s">
        <v>12</v>
      </c>
      <c r="E387" s="4" t="s">
        <v>22</v>
      </c>
      <c r="F387" s="4" t="s">
        <v>47</v>
      </c>
      <c r="G387" s="4" t="s">
        <v>1090</v>
      </c>
      <c r="H387" s="5">
        <v>31.522159720798399</v>
      </c>
      <c r="I387" s="5">
        <v>30.8470537268783</v>
      </c>
      <c r="K387" s="6">
        <v>130.04</v>
      </c>
      <c r="L387" s="7">
        <v>127.842387515383</v>
      </c>
    </row>
    <row r="388" spans="1:12" x14ac:dyDescent="0.25">
      <c r="A388" s="4" t="s">
        <v>434</v>
      </c>
      <c r="B388" s="4" t="s">
        <v>23</v>
      </c>
      <c r="C388" s="4">
        <v>30</v>
      </c>
      <c r="D388" s="4" t="s">
        <v>13</v>
      </c>
      <c r="E388" s="4" t="s">
        <v>22</v>
      </c>
      <c r="F388" s="4" t="s">
        <v>47</v>
      </c>
      <c r="G388" s="4" t="s">
        <v>1090</v>
      </c>
      <c r="H388" s="5">
        <v>31.522159720798399</v>
      </c>
      <c r="I388" s="5">
        <v>37.792890690443798</v>
      </c>
      <c r="K388" s="6">
        <v>140.25</v>
      </c>
      <c r="L388" s="7">
        <v>137.88265047473101</v>
      </c>
    </row>
    <row r="389" spans="1:12" x14ac:dyDescent="0.25">
      <c r="A389" s="4" t="s">
        <v>435</v>
      </c>
      <c r="B389" s="4" t="s">
        <v>23</v>
      </c>
      <c r="C389" s="4">
        <v>30</v>
      </c>
      <c r="D389" s="4" t="s">
        <v>14</v>
      </c>
      <c r="E389" s="4" t="s">
        <v>22</v>
      </c>
      <c r="F389" s="4" t="s">
        <v>53</v>
      </c>
      <c r="G389" s="4" t="s">
        <v>1090</v>
      </c>
      <c r="H389" s="5">
        <v>31.522159720798399</v>
      </c>
      <c r="I389" s="5">
        <v>48.943862007676799</v>
      </c>
      <c r="K389" s="6">
        <v>155.11000000000001</v>
      </c>
      <c r="L389" s="7">
        <v>152.50243451182001</v>
      </c>
    </row>
    <row r="390" spans="1:12" x14ac:dyDescent="0.25">
      <c r="A390" s="4" t="s">
        <v>436</v>
      </c>
      <c r="B390" s="4" t="s">
        <v>23</v>
      </c>
      <c r="C390" s="4">
        <v>30</v>
      </c>
      <c r="D390" s="4" t="s">
        <v>1091</v>
      </c>
      <c r="E390" s="4" t="s">
        <v>22</v>
      </c>
      <c r="F390" s="4" t="s">
        <v>53</v>
      </c>
      <c r="G390" s="4" t="s">
        <v>1090</v>
      </c>
      <c r="H390" s="5">
        <v>31.522159720798399</v>
      </c>
      <c r="I390" s="5">
        <v>40.078137612782498</v>
      </c>
      <c r="K390" s="6">
        <v>138.28</v>
      </c>
      <c r="L390" s="7">
        <v>135.94803203568699</v>
      </c>
    </row>
    <row r="391" spans="1:12" x14ac:dyDescent="0.25">
      <c r="A391" s="4" t="s">
        <v>437</v>
      </c>
      <c r="B391" s="4" t="s">
        <v>23</v>
      </c>
      <c r="C391" s="4">
        <v>30</v>
      </c>
      <c r="D391" s="4" t="s">
        <v>15</v>
      </c>
      <c r="E391" s="4" t="s">
        <v>22</v>
      </c>
      <c r="F391" s="4" t="s">
        <v>47</v>
      </c>
      <c r="G391" s="4" t="s">
        <v>1090</v>
      </c>
      <c r="H391" s="5">
        <v>31.522159720798399</v>
      </c>
      <c r="I391" s="5">
        <v>30.347586877710999</v>
      </c>
      <c r="K391" s="6">
        <v>149.68</v>
      </c>
      <c r="L391" s="7">
        <v>147.10911491698201</v>
      </c>
    </row>
    <row r="392" spans="1:12" x14ac:dyDescent="0.25">
      <c r="A392" s="4" t="s">
        <v>438</v>
      </c>
      <c r="B392" s="4" t="s">
        <v>7</v>
      </c>
      <c r="C392" s="4">
        <v>45</v>
      </c>
      <c r="D392" s="4" t="s">
        <v>8</v>
      </c>
      <c r="E392" s="4" t="s">
        <v>9</v>
      </c>
      <c r="F392" s="4" t="s">
        <v>47</v>
      </c>
      <c r="G392" s="4" t="s">
        <v>1090</v>
      </c>
      <c r="H392" s="5">
        <v>46.784382822205302</v>
      </c>
      <c r="I392" s="5">
        <v>30.801041121936102</v>
      </c>
      <c r="K392" s="6">
        <v>124.15</v>
      </c>
      <c r="L392" s="7">
        <v>122.074186474317</v>
      </c>
    </row>
    <row r="393" spans="1:12" x14ac:dyDescent="0.25">
      <c r="A393" s="4" t="s">
        <v>439</v>
      </c>
      <c r="B393" s="4" t="s">
        <v>7</v>
      </c>
      <c r="C393" s="4">
        <v>45</v>
      </c>
      <c r="D393" s="4" t="s">
        <v>10</v>
      </c>
      <c r="E393" s="4" t="s">
        <v>9</v>
      </c>
      <c r="F393" s="4" t="s">
        <v>47</v>
      </c>
      <c r="G393" s="4" t="s">
        <v>1090</v>
      </c>
      <c r="H393" s="5">
        <v>46.784382822205302</v>
      </c>
      <c r="I393" s="5">
        <v>47.039619970903402</v>
      </c>
      <c r="K393" s="6">
        <v>182.8</v>
      </c>
      <c r="L393" s="7">
        <v>179.71357827578899</v>
      </c>
    </row>
    <row r="394" spans="1:12" x14ac:dyDescent="0.25">
      <c r="A394" s="4" t="s">
        <v>440</v>
      </c>
      <c r="B394" s="4" t="s">
        <v>7</v>
      </c>
      <c r="C394" s="4">
        <v>45</v>
      </c>
      <c r="D394" s="4" t="s">
        <v>11</v>
      </c>
      <c r="E394" s="4" t="s">
        <v>9</v>
      </c>
      <c r="F394" s="4" t="s">
        <v>47</v>
      </c>
      <c r="G394" s="4" t="s">
        <v>1090</v>
      </c>
      <c r="H394" s="5">
        <v>46.784382822205302</v>
      </c>
      <c r="I394" s="5">
        <v>63.129093571183901</v>
      </c>
      <c r="K394" s="6">
        <v>230.07</v>
      </c>
      <c r="L394" s="7">
        <v>226.19513548991901</v>
      </c>
    </row>
    <row r="395" spans="1:12" x14ac:dyDescent="0.25">
      <c r="A395" s="4" t="s">
        <v>441</v>
      </c>
      <c r="B395" s="4" t="s">
        <v>7</v>
      </c>
      <c r="C395" s="4">
        <v>45</v>
      </c>
      <c r="D395" s="4" t="s">
        <v>12</v>
      </c>
      <c r="E395" s="4" t="s">
        <v>9</v>
      </c>
      <c r="F395" s="4" t="s">
        <v>47</v>
      </c>
      <c r="G395" s="4" t="s">
        <v>1090</v>
      </c>
      <c r="H395" s="5">
        <v>46.784382822205302</v>
      </c>
      <c r="I395" s="5">
        <v>80.031047406853006</v>
      </c>
      <c r="K395" s="6">
        <v>281.57</v>
      </c>
      <c r="L395" s="7">
        <v>276.78102398136298</v>
      </c>
    </row>
    <row r="396" spans="1:12" x14ac:dyDescent="0.25">
      <c r="A396" s="4" t="s">
        <v>442</v>
      </c>
      <c r="B396" s="4" t="s">
        <v>7</v>
      </c>
      <c r="C396" s="4">
        <v>45</v>
      </c>
      <c r="D396" s="4" t="s">
        <v>13</v>
      </c>
      <c r="E396" s="4" t="s">
        <v>9</v>
      </c>
      <c r="F396" s="4" t="s">
        <v>47</v>
      </c>
      <c r="G396" s="4" t="s">
        <v>1090</v>
      </c>
      <c r="H396" s="5">
        <v>46.784382822205302</v>
      </c>
      <c r="I396" s="5">
        <v>100.017094893326</v>
      </c>
      <c r="K396" s="6">
        <v>317.47000000000003</v>
      </c>
      <c r="L396" s="7">
        <v>312.11300348281299</v>
      </c>
    </row>
    <row r="397" spans="1:12" x14ac:dyDescent="0.25">
      <c r="A397" s="4" t="s">
        <v>443</v>
      </c>
      <c r="B397" s="4" t="s">
        <v>7</v>
      </c>
      <c r="C397" s="4">
        <v>45</v>
      </c>
      <c r="D397" s="4" t="s">
        <v>14</v>
      </c>
      <c r="E397" s="4" t="s">
        <v>9</v>
      </c>
      <c r="F397" s="4" t="s">
        <v>53</v>
      </c>
      <c r="G397" s="4" t="s">
        <v>1090</v>
      </c>
      <c r="H397" s="5">
        <v>46.784382822205302</v>
      </c>
      <c r="I397" s="5">
        <v>122.548182359686</v>
      </c>
      <c r="K397" s="6">
        <v>360.86</v>
      </c>
      <c r="L397" s="7">
        <v>354.755076701257</v>
      </c>
    </row>
    <row r="398" spans="1:12" x14ac:dyDescent="0.25">
      <c r="A398" s="4" t="s">
        <v>444</v>
      </c>
      <c r="B398" s="4" t="s">
        <v>7</v>
      </c>
      <c r="C398" s="4">
        <v>45</v>
      </c>
      <c r="D398" s="4" t="s">
        <v>1091</v>
      </c>
      <c r="E398" s="4" t="s">
        <v>9</v>
      </c>
      <c r="F398" s="4" t="s">
        <v>53</v>
      </c>
      <c r="G398" s="4" t="s">
        <v>1090</v>
      </c>
      <c r="H398" s="5">
        <v>46.784382822205302</v>
      </c>
      <c r="I398" s="5">
        <v>101.052951590671</v>
      </c>
      <c r="K398" s="6">
        <v>308.58</v>
      </c>
      <c r="L398" s="7">
        <v>303.35644820027801</v>
      </c>
    </row>
    <row r="399" spans="1:12" x14ac:dyDescent="0.25">
      <c r="A399" s="4" t="s">
        <v>445</v>
      </c>
      <c r="B399" s="4" t="s">
        <v>7</v>
      </c>
      <c r="C399" s="4">
        <v>45</v>
      </c>
      <c r="D399" s="4" t="s">
        <v>15</v>
      </c>
      <c r="E399" s="4" t="s">
        <v>9</v>
      </c>
      <c r="F399" s="4" t="s">
        <v>47</v>
      </c>
      <c r="G399" s="4" t="s">
        <v>1090</v>
      </c>
      <c r="H399" s="5">
        <v>46.784382822205302</v>
      </c>
      <c r="I399" s="5">
        <v>73.219394328026397</v>
      </c>
      <c r="K399" s="6">
        <v>290.48</v>
      </c>
      <c r="L399" s="7">
        <v>285.47991826796101</v>
      </c>
    </row>
    <row r="400" spans="1:12" x14ac:dyDescent="0.25">
      <c r="A400" s="4" t="s">
        <v>446</v>
      </c>
      <c r="B400" s="4" t="s">
        <v>7</v>
      </c>
      <c r="C400" s="4">
        <v>45</v>
      </c>
      <c r="D400" s="4" t="s">
        <v>8</v>
      </c>
      <c r="E400" s="4" t="s">
        <v>16</v>
      </c>
      <c r="F400" s="4" t="s">
        <v>47</v>
      </c>
      <c r="G400" s="4" t="s">
        <v>1092</v>
      </c>
      <c r="H400" s="5">
        <v>46.784382822205302</v>
      </c>
      <c r="I400" s="5">
        <v>29.280912931444899</v>
      </c>
      <c r="K400" s="6">
        <v>233.18</v>
      </c>
      <c r="L400" s="7">
        <v>229.17710133404401</v>
      </c>
    </row>
    <row r="401" spans="1:12" x14ac:dyDescent="0.25">
      <c r="A401" s="4" t="s">
        <v>447</v>
      </c>
      <c r="B401" s="4" t="s">
        <v>7</v>
      </c>
      <c r="C401" s="4">
        <v>45</v>
      </c>
      <c r="D401" s="4" t="s">
        <v>8</v>
      </c>
      <c r="E401" s="4" t="s">
        <v>16</v>
      </c>
      <c r="F401" s="4" t="s">
        <v>47</v>
      </c>
      <c r="G401" s="4" t="s">
        <v>1093</v>
      </c>
      <c r="H401" s="5"/>
      <c r="I401" s="5"/>
      <c r="K401" s="6">
        <v>189.47</v>
      </c>
      <c r="L401" s="7"/>
    </row>
    <row r="402" spans="1:12" x14ac:dyDescent="0.25">
      <c r="A402" s="4" t="s">
        <v>448</v>
      </c>
      <c r="B402" s="4" t="s">
        <v>7</v>
      </c>
      <c r="C402" s="4">
        <v>45</v>
      </c>
      <c r="D402" s="4" t="s">
        <v>10</v>
      </c>
      <c r="E402" s="4" t="s">
        <v>16</v>
      </c>
      <c r="F402" s="4" t="s">
        <v>47</v>
      </c>
      <c r="G402" s="4" t="s">
        <v>1090</v>
      </c>
      <c r="H402" s="5">
        <v>46.784382822205302</v>
      </c>
      <c r="I402" s="5">
        <v>44.7467835873301</v>
      </c>
      <c r="K402" s="6">
        <v>323.86</v>
      </c>
      <c r="L402" s="7">
        <v>318.326330979722</v>
      </c>
    </row>
    <row r="403" spans="1:12" x14ac:dyDescent="0.25">
      <c r="A403" s="4" t="s">
        <v>449</v>
      </c>
      <c r="B403" s="4" t="s">
        <v>7</v>
      </c>
      <c r="C403" s="4">
        <v>45</v>
      </c>
      <c r="D403" s="4" t="s">
        <v>11</v>
      </c>
      <c r="E403" s="4" t="s">
        <v>16</v>
      </c>
      <c r="F403" s="4" t="s">
        <v>47</v>
      </c>
      <c r="G403" s="4" t="s">
        <v>1090</v>
      </c>
      <c r="H403" s="5">
        <v>46.784382822205302</v>
      </c>
      <c r="I403" s="5">
        <v>60.0972220555877</v>
      </c>
      <c r="K403" s="6">
        <v>389.04</v>
      </c>
      <c r="L403" s="7">
        <v>382.42598663328101</v>
      </c>
    </row>
    <row r="404" spans="1:12" x14ac:dyDescent="0.25">
      <c r="A404" s="4" t="s">
        <v>450</v>
      </c>
      <c r="B404" s="4" t="s">
        <v>7</v>
      </c>
      <c r="C404" s="4">
        <v>45</v>
      </c>
      <c r="D404" s="4" t="s">
        <v>12</v>
      </c>
      <c r="E404" s="4" t="s">
        <v>16</v>
      </c>
      <c r="F404" s="4" t="s">
        <v>47</v>
      </c>
      <c r="G404" s="4" t="s">
        <v>1090</v>
      </c>
      <c r="H404" s="5">
        <v>46.784382822205302</v>
      </c>
      <c r="I404" s="5">
        <v>76.230756834012297</v>
      </c>
      <c r="K404" s="6">
        <v>443.56</v>
      </c>
      <c r="L404" s="7">
        <v>435.96132407210098</v>
      </c>
    </row>
    <row r="405" spans="1:12" x14ac:dyDescent="0.25">
      <c r="A405" s="4" t="s">
        <v>451</v>
      </c>
      <c r="B405" s="4" t="s">
        <v>7</v>
      </c>
      <c r="C405" s="4">
        <v>45</v>
      </c>
      <c r="D405" s="4" t="s">
        <v>13</v>
      </c>
      <c r="E405" s="4" t="s">
        <v>16</v>
      </c>
      <c r="F405" s="4" t="s">
        <v>47</v>
      </c>
      <c r="G405" s="4" t="s">
        <v>1090</v>
      </c>
      <c r="H405" s="5">
        <v>46.784382822205302</v>
      </c>
      <c r="I405" s="5">
        <v>95.341366209278306</v>
      </c>
      <c r="K405" s="6">
        <v>506.25</v>
      </c>
      <c r="L405" s="7">
        <v>497.541810532694</v>
      </c>
    </row>
    <row r="406" spans="1:12" x14ac:dyDescent="0.25">
      <c r="A406" s="4" t="s">
        <v>452</v>
      </c>
      <c r="B406" s="4" t="s">
        <v>7</v>
      </c>
      <c r="C406" s="4">
        <v>45</v>
      </c>
      <c r="D406" s="4" t="s">
        <v>14</v>
      </c>
      <c r="E406" s="4" t="s">
        <v>16</v>
      </c>
      <c r="F406" s="4" t="s">
        <v>53</v>
      </c>
      <c r="G406" s="4" t="s">
        <v>1090</v>
      </c>
      <c r="H406" s="5">
        <v>46.784382822205302</v>
      </c>
      <c r="I406" s="5">
        <v>116.572185708733</v>
      </c>
      <c r="K406" s="6">
        <v>634.96</v>
      </c>
      <c r="L406" s="7">
        <v>624.01885957315994</v>
      </c>
    </row>
    <row r="407" spans="1:12" x14ac:dyDescent="0.25">
      <c r="A407" s="4" t="s">
        <v>453</v>
      </c>
      <c r="B407" s="4" t="s">
        <v>7</v>
      </c>
      <c r="C407" s="4">
        <v>45</v>
      </c>
      <c r="D407" s="4" t="s">
        <v>1091</v>
      </c>
      <c r="E407" s="4" t="s">
        <v>16</v>
      </c>
      <c r="F407" s="4" t="s">
        <v>53</v>
      </c>
      <c r="G407" s="4" t="s">
        <v>1090</v>
      </c>
      <c r="H407" s="5">
        <v>46.784382822205302</v>
      </c>
      <c r="I407" s="5">
        <v>96.150168923415904</v>
      </c>
      <c r="K407" s="6">
        <v>565.09</v>
      </c>
      <c r="L407" s="7">
        <v>555.30154258797802</v>
      </c>
    </row>
    <row r="408" spans="1:12" x14ac:dyDescent="0.25">
      <c r="A408" s="4" t="s">
        <v>454</v>
      </c>
      <c r="B408" s="4" t="s">
        <v>7</v>
      </c>
      <c r="C408" s="4">
        <v>45</v>
      </c>
      <c r="D408" s="4" t="s">
        <v>15</v>
      </c>
      <c r="E408" s="4" t="s">
        <v>16</v>
      </c>
      <c r="F408" s="4" t="s">
        <v>47</v>
      </c>
      <c r="G408" s="4" t="s">
        <v>1090</v>
      </c>
      <c r="H408" s="5">
        <v>46.784382822205302</v>
      </c>
      <c r="I408" s="5">
        <v>69.554893034249005</v>
      </c>
      <c r="K408" s="6">
        <v>464.37</v>
      </c>
      <c r="L408" s="7">
        <v>456.289759032782</v>
      </c>
    </row>
    <row r="409" spans="1:12" x14ac:dyDescent="0.25">
      <c r="A409" s="4" t="s">
        <v>455</v>
      </c>
      <c r="B409" s="4" t="s">
        <v>7</v>
      </c>
      <c r="C409" s="4">
        <v>45</v>
      </c>
      <c r="D409" s="4" t="s">
        <v>8</v>
      </c>
      <c r="E409" s="4" t="s">
        <v>17</v>
      </c>
      <c r="F409" s="4" t="s">
        <v>47</v>
      </c>
      <c r="G409" s="4" t="s">
        <v>1090</v>
      </c>
      <c r="H409" s="5">
        <v>46.784382822205302</v>
      </c>
      <c r="I409" s="5">
        <v>32.090415802827998</v>
      </c>
      <c r="K409" s="6">
        <v>189.47</v>
      </c>
      <c r="L409" s="7">
        <v>186.22992600101199</v>
      </c>
    </row>
    <row r="410" spans="1:12" x14ac:dyDescent="0.25">
      <c r="A410" s="4" t="s">
        <v>456</v>
      </c>
      <c r="B410" s="4" t="s">
        <v>7</v>
      </c>
      <c r="C410" s="4">
        <v>45</v>
      </c>
      <c r="D410" s="4" t="s">
        <v>10</v>
      </c>
      <c r="E410" s="4" t="s">
        <v>17</v>
      </c>
      <c r="F410" s="4" t="s">
        <v>47</v>
      </c>
      <c r="G410" s="4" t="s">
        <v>1090</v>
      </c>
      <c r="H410" s="5">
        <v>46.784382822205302</v>
      </c>
      <c r="I410" s="5">
        <v>48.986197349327398</v>
      </c>
      <c r="K410" s="6">
        <v>264.58999999999997</v>
      </c>
      <c r="L410" s="7">
        <v>260.06214116280302</v>
      </c>
    </row>
    <row r="411" spans="1:12" x14ac:dyDescent="0.25">
      <c r="A411" s="4" t="s">
        <v>457</v>
      </c>
      <c r="B411" s="4" t="s">
        <v>7</v>
      </c>
      <c r="C411" s="4">
        <v>45</v>
      </c>
      <c r="D411" s="4" t="s">
        <v>11</v>
      </c>
      <c r="E411" s="4" t="s">
        <v>17</v>
      </c>
      <c r="F411" s="4" t="s">
        <v>47</v>
      </c>
      <c r="G411" s="4" t="s">
        <v>1090</v>
      </c>
      <c r="H411" s="5">
        <v>46.784382822205302</v>
      </c>
      <c r="I411" s="5">
        <v>65.706037888308103</v>
      </c>
      <c r="K411" s="6">
        <v>318.43</v>
      </c>
      <c r="L411" s="7">
        <v>312.99386480852098</v>
      </c>
    </row>
    <row r="412" spans="1:12" x14ac:dyDescent="0.25">
      <c r="A412" s="4" t="s">
        <v>458</v>
      </c>
      <c r="B412" s="4" t="s">
        <v>7</v>
      </c>
      <c r="C412" s="4">
        <v>45</v>
      </c>
      <c r="D412" s="4" t="s">
        <v>12</v>
      </c>
      <c r="E412" s="4" t="s">
        <v>17</v>
      </c>
      <c r="F412" s="4" t="s">
        <v>47</v>
      </c>
      <c r="G412" s="4" t="s">
        <v>1090</v>
      </c>
      <c r="H412" s="5">
        <v>46.784382822205302</v>
      </c>
      <c r="I412" s="5">
        <v>83.264046364295595</v>
      </c>
      <c r="K412" s="6">
        <v>377.1</v>
      </c>
      <c r="L412" s="7">
        <v>370.63089183604802</v>
      </c>
    </row>
    <row r="413" spans="1:12" x14ac:dyDescent="0.25">
      <c r="A413" s="4" t="s">
        <v>459</v>
      </c>
      <c r="B413" s="4" t="s">
        <v>7</v>
      </c>
      <c r="C413" s="4">
        <v>45</v>
      </c>
      <c r="D413" s="4" t="s">
        <v>13</v>
      </c>
      <c r="E413" s="4" t="s">
        <v>17</v>
      </c>
      <c r="F413" s="4" t="s">
        <v>47</v>
      </c>
      <c r="G413" s="4" t="s">
        <v>1090</v>
      </c>
      <c r="H413" s="5">
        <v>46.784382822205302</v>
      </c>
      <c r="I413" s="5">
        <v>104.00002664274599</v>
      </c>
      <c r="K413" s="6">
        <v>441.77</v>
      </c>
      <c r="L413" s="7">
        <v>434.19672141014502</v>
      </c>
    </row>
    <row r="414" spans="1:12" x14ac:dyDescent="0.25">
      <c r="A414" s="4" t="s">
        <v>460</v>
      </c>
      <c r="B414" s="4" t="s">
        <v>7</v>
      </c>
      <c r="C414" s="4">
        <v>45</v>
      </c>
      <c r="D414" s="4" t="s">
        <v>14</v>
      </c>
      <c r="E414" s="4" t="s">
        <v>17</v>
      </c>
      <c r="F414" s="4" t="s">
        <v>53</v>
      </c>
      <c r="G414" s="4" t="s">
        <v>1090</v>
      </c>
      <c r="H414" s="5">
        <v>46.784382822205302</v>
      </c>
      <c r="I414" s="5">
        <v>127.621526491426</v>
      </c>
      <c r="K414" s="6">
        <v>489.87</v>
      </c>
      <c r="L414" s="7">
        <v>481.51098109864603</v>
      </c>
    </row>
    <row r="415" spans="1:12" x14ac:dyDescent="0.25">
      <c r="A415" s="4" t="s">
        <v>461</v>
      </c>
      <c r="B415" s="4" t="s">
        <v>7</v>
      </c>
      <c r="C415" s="4">
        <v>45</v>
      </c>
      <c r="D415" s="4" t="s">
        <v>1091</v>
      </c>
      <c r="E415" s="4" t="s">
        <v>17</v>
      </c>
      <c r="F415" s="4" t="s">
        <v>53</v>
      </c>
      <c r="G415" s="4" t="s">
        <v>1090</v>
      </c>
      <c r="H415" s="5">
        <v>46.784382822205302</v>
      </c>
      <c r="I415" s="5">
        <v>105.21679401816</v>
      </c>
      <c r="K415" s="6">
        <v>442.91</v>
      </c>
      <c r="L415" s="7">
        <v>435.249048881894</v>
      </c>
    </row>
    <row r="416" spans="1:12" x14ac:dyDescent="0.25">
      <c r="A416" s="4" t="s">
        <v>462</v>
      </c>
      <c r="B416" s="4" t="s">
        <v>7</v>
      </c>
      <c r="C416" s="4">
        <v>45</v>
      </c>
      <c r="D416" s="4" t="s">
        <v>15</v>
      </c>
      <c r="E416" s="4" t="s">
        <v>17</v>
      </c>
      <c r="F416" s="4" t="s">
        <v>47</v>
      </c>
      <c r="G416" s="4" t="s">
        <v>1090</v>
      </c>
      <c r="H416" s="5">
        <v>46.784382822205302</v>
      </c>
      <c r="I416" s="5">
        <v>76.324550025417693</v>
      </c>
      <c r="K416" s="6">
        <v>403.38</v>
      </c>
      <c r="L416" s="7">
        <v>396.42420664747402</v>
      </c>
    </row>
    <row r="417" spans="1:12" x14ac:dyDescent="0.25">
      <c r="A417" s="4" t="s">
        <v>463</v>
      </c>
      <c r="B417" s="4" t="s">
        <v>7</v>
      </c>
      <c r="C417" s="4">
        <v>45</v>
      </c>
      <c r="D417" s="4" t="s">
        <v>8</v>
      </c>
      <c r="E417" s="4" t="s">
        <v>18</v>
      </c>
      <c r="F417" s="4" t="s">
        <v>47</v>
      </c>
      <c r="G417" s="4" t="s">
        <v>1090</v>
      </c>
      <c r="H417" s="5">
        <v>46.784382822205302</v>
      </c>
      <c r="I417" s="5">
        <v>26.8326665932039</v>
      </c>
      <c r="K417" s="6">
        <v>125.9</v>
      </c>
      <c r="L417" s="7">
        <v>123.76881539431299</v>
      </c>
    </row>
    <row r="418" spans="1:12" x14ac:dyDescent="0.25">
      <c r="A418" s="4" t="s">
        <v>464</v>
      </c>
      <c r="B418" s="4" t="s">
        <v>7</v>
      </c>
      <c r="C418" s="4">
        <v>45</v>
      </c>
      <c r="D418" s="4" t="s">
        <v>10</v>
      </c>
      <c r="E418" s="4" t="s">
        <v>18</v>
      </c>
      <c r="F418" s="4" t="s">
        <v>47</v>
      </c>
      <c r="G418" s="4" t="s">
        <v>1090</v>
      </c>
      <c r="H418" s="5">
        <v>46.784382822205302</v>
      </c>
      <c r="I418" s="5">
        <v>41.005071453551302</v>
      </c>
      <c r="K418" s="6">
        <v>186.44</v>
      </c>
      <c r="L418" s="7">
        <v>183.27756207176199</v>
      </c>
    </row>
    <row r="419" spans="1:12" x14ac:dyDescent="0.25">
      <c r="A419" s="4" t="s">
        <v>465</v>
      </c>
      <c r="B419" s="4" t="s">
        <v>7</v>
      </c>
      <c r="C419" s="4">
        <v>45</v>
      </c>
      <c r="D419" s="4" t="s">
        <v>11</v>
      </c>
      <c r="E419" s="4" t="s">
        <v>18</v>
      </c>
      <c r="F419" s="4" t="s">
        <v>47</v>
      </c>
      <c r="G419" s="4" t="s">
        <v>1090</v>
      </c>
      <c r="H419" s="5">
        <v>46.784382822205302</v>
      </c>
      <c r="I419" s="5">
        <v>55.071394602183297</v>
      </c>
      <c r="K419" s="6">
        <v>223.93</v>
      </c>
      <c r="L419" s="7">
        <v>220.147533272842</v>
      </c>
    </row>
    <row r="420" spans="1:12" x14ac:dyDescent="0.25">
      <c r="A420" s="4" t="s">
        <v>466</v>
      </c>
      <c r="B420" s="4" t="s">
        <v>7</v>
      </c>
      <c r="C420" s="4">
        <v>45</v>
      </c>
      <c r="D420" s="4" t="s">
        <v>12</v>
      </c>
      <c r="E420" s="4" t="s">
        <v>18</v>
      </c>
      <c r="F420" s="4" t="s">
        <v>47</v>
      </c>
      <c r="G420" s="4" t="s">
        <v>1090</v>
      </c>
      <c r="H420" s="5">
        <v>46.784382822205302</v>
      </c>
      <c r="I420" s="5">
        <v>69.855214417376601</v>
      </c>
      <c r="K420" s="6">
        <v>257.70999999999998</v>
      </c>
      <c r="L420" s="7">
        <v>253.32251086233401</v>
      </c>
    </row>
    <row r="421" spans="1:12" x14ac:dyDescent="0.25">
      <c r="A421" s="4" t="s">
        <v>467</v>
      </c>
      <c r="B421" s="4" t="s">
        <v>7</v>
      </c>
      <c r="C421" s="4">
        <v>45</v>
      </c>
      <c r="D421" s="4" t="s">
        <v>13</v>
      </c>
      <c r="E421" s="4" t="s">
        <v>18</v>
      </c>
      <c r="F421" s="4" t="s">
        <v>47</v>
      </c>
      <c r="G421" s="4" t="s">
        <v>1090</v>
      </c>
      <c r="H421" s="5">
        <v>46.784382822205302</v>
      </c>
      <c r="I421" s="5">
        <v>87.366670337020096</v>
      </c>
      <c r="K421" s="6">
        <v>287.24</v>
      </c>
      <c r="L421" s="7">
        <v>282.36143400676798</v>
      </c>
    </row>
    <row r="422" spans="1:12" x14ac:dyDescent="0.25">
      <c r="A422" s="4" t="s">
        <v>468</v>
      </c>
      <c r="B422" s="4" t="s">
        <v>7</v>
      </c>
      <c r="C422" s="4">
        <v>45</v>
      </c>
      <c r="D422" s="4" t="s">
        <v>14</v>
      </c>
      <c r="E422" s="4" t="s">
        <v>18</v>
      </c>
      <c r="F422" s="4" t="s">
        <v>53</v>
      </c>
      <c r="G422" s="4" t="s">
        <v>1090</v>
      </c>
      <c r="H422" s="5">
        <v>46.784382822205302</v>
      </c>
      <c r="I422" s="5">
        <v>106.82448627390799</v>
      </c>
      <c r="K422" s="6">
        <v>298.26</v>
      </c>
      <c r="L422" s="7">
        <v>293.25556081779098</v>
      </c>
    </row>
    <row r="423" spans="1:12" x14ac:dyDescent="0.25">
      <c r="A423" s="4" t="s">
        <v>469</v>
      </c>
      <c r="B423" s="4" t="s">
        <v>7</v>
      </c>
      <c r="C423" s="4">
        <v>45</v>
      </c>
      <c r="D423" s="4" t="s">
        <v>1091</v>
      </c>
      <c r="E423" s="4" t="s">
        <v>18</v>
      </c>
      <c r="F423" s="4" t="s">
        <v>53</v>
      </c>
      <c r="G423" s="4" t="s">
        <v>1090</v>
      </c>
      <c r="H423" s="5">
        <v>46.784382822205302</v>
      </c>
      <c r="I423" s="5">
        <v>88.109861286635294</v>
      </c>
      <c r="K423" s="6">
        <v>261</v>
      </c>
      <c r="L423" s="7">
        <v>256.615062011563</v>
      </c>
    </row>
    <row r="424" spans="1:12" x14ac:dyDescent="0.25">
      <c r="A424" s="4" t="s">
        <v>470</v>
      </c>
      <c r="B424" s="4" t="s">
        <v>7</v>
      </c>
      <c r="C424" s="4">
        <v>45</v>
      </c>
      <c r="D424" s="4" t="s">
        <v>15</v>
      </c>
      <c r="E424" s="4" t="s">
        <v>18</v>
      </c>
      <c r="F424" s="4" t="s">
        <v>47</v>
      </c>
      <c r="G424" s="4" t="s">
        <v>1090</v>
      </c>
      <c r="H424" s="5">
        <v>46.784382822205302</v>
      </c>
      <c r="I424" s="5">
        <v>63.7398241855579</v>
      </c>
      <c r="K424" s="6">
        <v>280.2</v>
      </c>
      <c r="L424" s="7">
        <v>275.34917534414501</v>
      </c>
    </row>
    <row r="425" spans="1:12" x14ac:dyDescent="0.25">
      <c r="A425" s="4" t="s">
        <v>471</v>
      </c>
      <c r="B425" s="4" t="s">
        <v>7</v>
      </c>
      <c r="C425" s="4">
        <v>45</v>
      </c>
      <c r="D425" s="4" t="s">
        <v>8</v>
      </c>
      <c r="E425" s="4" t="s">
        <v>19</v>
      </c>
      <c r="F425" s="4" t="s">
        <v>47</v>
      </c>
      <c r="G425" s="4" t="s">
        <v>1090</v>
      </c>
      <c r="H425" s="5">
        <v>46.784382822205302</v>
      </c>
      <c r="I425" s="5">
        <v>28.969132434566099</v>
      </c>
      <c r="K425" s="6">
        <v>131.9</v>
      </c>
      <c r="L425" s="7">
        <v>129.68276983590701</v>
      </c>
    </row>
    <row r="426" spans="1:12" x14ac:dyDescent="0.25">
      <c r="A426" s="4" t="s">
        <v>472</v>
      </c>
      <c r="B426" s="4" t="s">
        <v>7</v>
      </c>
      <c r="C426" s="4">
        <v>45</v>
      </c>
      <c r="D426" s="4" t="s">
        <v>10</v>
      </c>
      <c r="E426" s="4" t="s">
        <v>19</v>
      </c>
      <c r="F426" s="4" t="s">
        <v>47</v>
      </c>
      <c r="G426" s="4" t="s">
        <v>1090</v>
      </c>
      <c r="H426" s="5">
        <v>46.784382822205302</v>
      </c>
      <c r="I426" s="5">
        <v>44.269809679242798</v>
      </c>
      <c r="K426" s="6">
        <v>194.33</v>
      </c>
      <c r="L426" s="7">
        <v>191.077143806598</v>
      </c>
    </row>
    <row r="427" spans="1:12" x14ac:dyDescent="0.25">
      <c r="A427" s="4" t="s">
        <v>473</v>
      </c>
      <c r="B427" s="4" t="s">
        <v>7</v>
      </c>
      <c r="C427" s="4">
        <v>45</v>
      </c>
      <c r="D427" s="4" t="s">
        <v>11</v>
      </c>
      <c r="E427" s="4" t="s">
        <v>19</v>
      </c>
      <c r="F427" s="4" t="s">
        <v>47</v>
      </c>
      <c r="G427" s="4" t="s">
        <v>1090</v>
      </c>
      <c r="H427" s="5">
        <v>46.784382822205302</v>
      </c>
      <c r="I427" s="5">
        <v>59.455811532331602</v>
      </c>
      <c r="K427" s="6">
        <v>241.02</v>
      </c>
      <c r="L427" s="7">
        <v>236.99814470586301</v>
      </c>
    </row>
    <row r="428" spans="1:12" x14ac:dyDescent="0.25">
      <c r="A428" s="4" t="s">
        <v>474</v>
      </c>
      <c r="B428" s="4" t="s">
        <v>7</v>
      </c>
      <c r="C428" s="4">
        <v>45</v>
      </c>
      <c r="D428" s="4" t="s">
        <v>12</v>
      </c>
      <c r="E428" s="4" t="s">
        <v>19</v>
      </c>
      <c r="F428" s="4" t="s">
        <v>47</v>
      </c>
      <c r="G428" s="4" t="s">
        <v>1090</v>
      </c>
      <c r="H428" s="5">
        <v>46.784382822205302</v>
      </c>
      <c r="I428" s="5">
        <v>75.416378235785999</v>
      </c>
      <c r="K428" s="6">
        <v>268.68</v>
      </c>
      <c r="L428" s="7">
        <v>264.101273749315</v>
      </c>
    </row>
    <row r="429" spans="1:12" x14ac:dyDescent="0.25">
      <c r="A429" s="4" t="s">
        <v>475</v>
      </c>
      <c r="B429" s="4" t="s">
        <v>7</v>
      </c>
      <c r="C429" s="4">
        <v>45</v>
      </c>
      <c r="D429" s="4" t="s">
        <v>13</v>
      </c>
      <c r="E429" s="4" t="s">
        <v>19</v>
      </c>
      <c r="F429" s="4" t="s">
        <v>47</v>
      </c>
      <c r="G429" s="4" t="s">
        <v>1090</v>
      </c>
      <c r="H429" s="5">
        <v>46.784382822205302</v>
      </c>
      <c r="I429" s="5">
        <v>94.321506936939699</v>
      </c>
      <c r="K429" s="6">
        <v>307.48</v>
      </c>
      <c r="L429" s="7">
        <v>302.26907064324399</v>
      </c>
    </row>
    <row r="430" spans="1:12" x14ac:dyDescent="0.25">
      <c r="A430" s="4" t="s">
        <v>476</v>
      </c>
      <c r="B430" s="4" t="s">
        <v>7</v>
      </c>
      <c r="C430" s="4">
        <v>45</v>
      </c>
      <c r="D430" s="4" t="s">
        <v>14</v>
      </c>
      <c r="E430" s="4" t="s">
        <v>19</v>
      </c>
      <c r="F430" s="4" t="s">
        <v>53</v>
      </c>
      <c r="G430" s="4" t="s">
        <v>1090</v>
      </c>
      <c r="H430" s="5">
        <v>46.784382822205302</v>
      </c>
      <c r="I430" s="5">
        <v>115.32964388199601</v>
      </c>
      <c r="K430" s="6">
        <v>423.54</v>
      </c>
      <c r="L430" s="7">
        <v>416.349317080383</v>
      </c>
    </row>
    <row r="431" spans="1:12" x14ac:dyDescent="0.25">
      <c r="A431" s="4" t="s">
        <v>477</v>
      </c>
      <c r="B431" s="4" t="s">
        <v>7</v>
      </c>
      <c r="C431" s="4">
        <v>45</v>
      </c>
      <c r="D431" s="4" t="s">
        <v>1091</v>
      </c>
      <c r="E431" s="4" t="s">
        <v>19</v>
      </c>
      <c r="F431" s="4" t="s">
        <v>53</v>
      </c>
      <c r="G431" s="4" t="s">
        <v>1090</v>
      </c>
      <c r="H431" s="5">
        <v>46.784382822205302</v>
      </c>
      <c r="I431" s="5">
        <v>95.124857220016395</v>
      </c>
      <c r="K431" s="6">
        <v>355.25</v>
      </c>
      <c r="L431" s="7">
        <v>349.23977125664697</v>
      </c>
    </row>
    <row r="432" spans="1:12" x14ac:dyDescent="0.25">
      <c r="A432" s="4" t="s">
        <v>478</v>
      </c>
      <c r="B432" s="4" t="s">
        <v>7</v>
      </c>
      <c r="C432" s="4">
        <v>45</v>
      </c>
      <c r="D432" s="4" t="s">
        <v>15</v>
      </c>
      <c r="E432" s="4" t="s">
        <v>19</v>
      </c>
      <c r="F432" s="4" t="s">
        <v>47</v>
      </c>
      <c r="G432" s="4" t="s">
        <v>1090</v>
      </c>
      <c r="H432" s="5">
        <v>46.784382822205302</v>
      </c>
      <c r="I432" s="5">
        <v>68.815188988297905</v>
      </c>
      <c r="K432" s="6">
        <v>296.57</v>
      </c>
      <c r="L432" s="7">
        <v>291.44450461083898</v>
      </c>
    </row>
    <row r="433" spans="1:12" x14ac:dyDescent="0.25">
      <c r="A433" s="4" t="s">
        <v>479</v>
      </c>
      <c r="B433" s="4" t="s">
        <v>7</v>
      </c>
      <c r="C433" s="4">
        <v>45</v>
      </c>
      <c r="D433" s="4" t="s">
        <v>8</v>
      </c>
      <c r="E433" s="4" t="s">
        <v>20</v>
      </c>
      <c r="F433" s="4" t="s">
        <v>47</v>
      </c>
      <c r="G433" s="4" t="s">
        <v>1090</v>
      </c>
      <c r="H433" s="5">
        <v>46.784382822205302</v>
      </c>
      <c r="I433" s="5">
        <v>29.885630711932698</v>
      </c>
      <c r="K433" s="6">
        <v>142.31</v>
      </c>
      <c r="L433" s="7">
        <v>139.90454847368201</v>
      </c>
    </row>
    <row r="434" spans="1:12" x14ac:dyDescent="0.25">
      <c r="A434" s="4" t="s">
        <v>480</v>
      </c>
      <c r="B434" s="4" t="s">
        <v>7</v>
      </c>
      <c r="C434" s="4">
        <v>45</v>
      </c>
      <c r="D434" s="4" t="s">
        <v>10</v>
      </c>
      <c r="E434" s="4" t="s">
        <v>20</v>
      </c>
      <c r="F434" s="4" t="s">
        <v>47</v>
      </c>
      <c r="G434" s="4" t="s">
        <v>1090</v>
      </c>
      <c r="H434" s="5">
        <v>46.784382822205302</v>
      </c>
      <c r="I434" s="5">
        <v>45.636828729682897</v>
      </c>
      <c r="K434" s="6">
        <v>206.23</v>
      </c>
      <c r="L434" s="7">
        <v>202.72216052121999</v>
      </c>
    </row>
    <row r="435" spans="1:12" x14ac:dyDescent="0.25">
      <c r="A435" s="4" t="s">
        <v>481</v>
      </c>
      <c r="B435" s="4" t="s">
        <v>7</v>
      </c>
      <c r="C435" s="4">
        <v>45</v>
      </c>
      <c r="D435" s="4" t="s">
        <v>11</v>
      </c>
      <c r="E435" s="4" t="s">
        <v>20</v>
      </c>
      <c r="F435" s="4" t="s">
        <v>47</v>
      </c>
      <c r="G435" s="4" t="s">
        <v>1090</v>
      </c>
      <c r="H435" s="5">
        <v>46.784382822205302</v>
      </c>
      <c r="I435" s="5">
        <v>61.238995577317297</v>
      </c>
      <c r="K435" s="6">
        <v>251.66</v>
      </c>
      <c r="L435" s="7">
        <v>247.39658501814199</v>
      </c>
    </row>
    <row r="436" spans="1:12" x14ac:dyDescent="0.25">
      <c r="A436" s="4" t="s">
        <v>482</v>
      </c>
      <c r="B436" s="4" t="s">
        <v>7</v>
      </c>
      <c r="C436" s="4">
        <v>45</v>
      </c>
      <c r="D436" s="4" t="s">
        <v>12</v>
      </c>
      <c r="E436" s="4" t="s">
        <v>20</v>
      </c>
      <c r="F436" s="4" t="s">
        <v>47</v>
      </c>
      <c r="G436" s="4" t="s">
        <v>1090</v>
      </c>
      <c r="H436" s="5">
        <v>46.784382822205302</v>
      </c>
      <c r="I436" s="5">
        <v>77.627730268589005</v>
      </c>
      <c r="K436" s="6">
        <v>293.39999999999998</v>
      </c>
      <c r="L436" s="7">
        <v>288.406224197744</v>
      </c>
    </row>
    <row r="437" spans="1:12" x14ac:dyDescent="0.25">
      <c r="A437" s="4" t="s">
        <v>483</v>
      </c>
      <c r="B437" s="4" t="s">
        <v>7</v>
      </c>
      <c r="C437" s="4">
        <v>45</v>
      </c>
      <c r="D437" s="4" t="s">
        <v>13</v>
      </c>
      <c r="E437" s="4" t="s">
        <v>20</v>
      </c>
      <c r="F437" s="4" t="s">
        <v>47</v>
      </c>
      <c r="G437" s="4" t="s">
        <v>1090</v>
      </c>
      <c r="H437" s="5">
        <v>46.784382822205302</v>
      </c>
      <c r="I437" s="5">
        <v>97.001436124491903</v>
      </c>
      <c r="K437" s="6">
        <v>332.31</v>
      </c>
      <c r="L437" s="7">
        <v>326.64200957801398</v>
      </c>
    </row>
    <row r="438" spans="1:12" x14ac:dyDescent="0.25">
      <c r="A438" s="4" t="s">
        <v>484</v>
      </c>
      <c r="B438" s="4" t="s">
        <v>7</v>
      </c>
      <c r="C438" s="4">
        <v>45</v>
      </c>
      <c r="D438" s="4" t="s">
        <v>14</v>
      </c>
      <c r="E438" s="4" t="s">
        <v>20</v>
      </c>
      <c r="F438" s="4" t="s">
        <v>53</v>
      </c>
      <c r="G438" s="4" t="s">
        <v>1090</v>
      </c>
      <c r="H438" s="5">
        <v>46.784382822205302</v>
      </c>
      <c r="I438" s="5">
        <v>118.894057121296</v>
      </c>
      <c r="K438" s="6">
        <v>377.46</v>
      </c>
      <c r="L438" s="7">
        <v>371.01920106600102</v>
      </c>
    </row>
    <row r="439" spans="1:12" x14ac:dyDescent="0.25">
      <c r="A439" s="4" t="s">
        <v>485</v>
      </c>
      <c r="B439" s="4" t="s">
        <v>7</v>
      </c>
      <c r="C439" s="4">
        <v>45</v>
      </c>
      <c r="D439" s="4" t="s">
        <v>1091</v>
      </c>
      <c r="E439" s="4" t="s">
        <v>20</v>
      </c>
      <c r="F439" s="4" t="s">
        <v>53</v>
      </c>
      <c r="G439" s="4" t="s">
        <v>1090</v>
      </c>
      <c r="H439" s="5">
        <v>46.784382822205302</v>
      </c>
      <c r="I439" s="5">
        <v>98.035619363135297</v>
      </c>
      <c r="K439" s="6">
        <v>304.32</v>
      </c>
      <c r="L439" s="7">
        <v>299.145923137267</v>
      </c>
    </row>
    <row r="440" spans="1:12" x14ac:dyDescent="0.25">
      <c r="A440" s="4" t="s">
        <v>486</v>
      </c>
      <c r="B440" s="4" t="s">
        <v>7</v>
      </c>
      <c r="C440" s="4">
        <v>45</v>
      </c>
      <c r="D440" s="4" t="s">
        <v>15</v>
      </c>
      <c r="E440" s="4" t="s">
        <v>20</v>
      </c>
      <c r="F440" s="4" t="s">
        <v>47</v>
      </c>
      <c r="G440" s="4" t="s">
        <v>1090</v>
      </c>
      <c r="H440" s="5">
        <v>46.784382822205302</v>
      </c>
      <c r="I440" s="5">
        <v>71.0517702007526</v>
      </c>
      <c r="K440" s="6">
        <v>311.47000000000003</v>
      </c>
      <c r="L440" s="7">
        <v>306.09842470014001</v>
      </c>
    </row>
    <row r="441" spans="1:12" x14ac:dyDescent="0.25">
      <c r="A441" s="4" t="s">
        <v>487</v>
      </c>
      <c r="B441" s="4" t="s">
        <v>7</v>
      </c>
      <c r="C441" s="4">
        <v>45</v>
      </c>
      <c r="D441" s="4" t="s">
        <v>8</v>
      </c>
      <c r="E441" s="4" t="s">
        <v>21</v>
      </c>
      <c r="F441" s="4" t="s">
        <v>47</v>
      </c>
      <c r="G441" s="4" t="s">
        <v>1090</v>
      </c>
      <c r="H441" s="5">
        <v>46.784382822205302</v>
      </c>
      <c r="I441" s="5">
        <v>27.932125355658201</v>
      </c>
      <c r="K441" s="6">
        <v>162.76</v>
      </c>
      <c r="L441" s="7">
        <v>159.99166620780301</v>
      </c>
    </row>
    <row r="442" spans="1:12" x14ac:dyDescent="0.25">
      <c r="A442" s="4" t="s">
        <v>488</v>
      </c>
      <c r="B442" s="4" t="s">
        <v>7</v>
      </c>
      <c r="C442" s="4">
        <v>45</v>
      </c>
      <c r="D442" s="4" t="s">
        <v>10</v>
      </c>
      <c r="E442" s="4" t="s">
        <v>21</v>
      </c>
      <c r="F442" s="4" t="s">
        <v>47</v>
      </c>
      <c r="G442" s="4" t="s">
        <v>1090</v>
      </c>
      <c r="H442" s="5">
        <v>46.784382822205302</v>
      </c>
      <c r="I442" s="5">
        <v>42.612967997134596</v>
      </c>
      <c r="K442" s="6">
        <v>230.14</v>
      </c>
      <c r="L442" s="7">
        <v>226.213579696164</v>
      </c>
    </row>
    <row r="443" spans="1:12" x14ac:dyDescent="0.25">
      <c r="A443" s="4" t="s">
        <v>489</v>
      </c>
      <c r="B443" s="4" t="s">
        <v>7</v>
      </c>
      <c r="C443" s="4">
        <v>45</v>
      </c>
      <c r="D443" s="4" t="s">
        <v>11</v>
      </c>
      <c r="E443" s="4" t="s">
        <v>21</v>
      </c>
      <c r="F443" s="4" t="s">
        <v>47</v>
      </c>
      <c r="G443" s="4" t="s">
        <v>1090</v>
      </c>
      <c r="H443" s="5">
        <v>46.784382822205302</v>
      </c>
      <c r="I443" s="5">
        <v>57.117420560782499</v>
      </c>
      <c r="K443" s="6">
        <v>270.33999999999997</v>
      </c>
      <c r="L443" s="7">
        <v>265.73983258057001</v>
      </c>
    </row>
    <row r="444" spans="1:12" x14ac:dyDescent="0.25">
      <c r="A444" s="4" t="s">
        <v>490</v>
      </c>
      <c r="B444" s="4" t="s">
        <v>7</v>
      </c>
      <c r="C444" s="4">
        <v>45</v>
      </c>
      <c r="D444" s="4" t="s">
        <v>12</v>
      </c>
      <c r="E444" s="4" t="s">
        <v>21</v>
      </c>
      <c r="F444" s="4" t="s">
        <v>47</v>
      </c>
      <c r="G444" s="4" t="s">
        <v>1090</v>
      </c>
      <c r="H444" s="5">
        <v>46.784382822205302</v>
      </c>
      <c r="I444" s="5">
        <v>72.342101221463594</v>
      </c>
      <c r="K444" s="6">
        <v>305.14</v>
      </c>
      <c r="L444" s="7">
        <v>299.93152793190598</v>
      </c>
    </row>
    <row r="445" spans="1:12" x14ac:dyDescent="0.25">
      <c r="A445" s="4" t="s">
        <v>491</v>
      </c>
      <c r="B445" s="4" t="s">
        <v>7</v>
      </c>
      <c r="C445" s="4">
        <v>45</v>
      </c>
      <c r="D445" s="4" t="s">
        <v>13</v>
      </c>
      <c r="E445" s="4" t="s">
        <v>21</v>
      </c>
      <c r="F445" s="4" t="s">
        <v>47</v>
      </c>
      <c r="G445" s="4" t="s">
        <v>1090</v>
      </c>
      <c r="H445" s="5">
        <v>46.784382822205302</v>
      </c>
      <c r="I445" s="5">
        <v>90.293337036679901</v>
      </c>
      <c r="K445" s="6">
        <v>342.09</v>
      </c>
      <c r="L445" s="7">
        <v>336.24479333435198</v>
      </c>
    </row>
    <row r="446" spans="1:12" x14ac:dyDescent="0.25">
      <c r="A446" s="4" t="s">
        <v>492</v>
      </c>
      <c r="B446" s="4" t="s">
        <v>7</v>
      </c>
      <c r="C446" s="4">
        <v>45</v>
      </c>
      <c r="D446" s="4" t="s">
        <v>14</v>
      </c>
      <c r="E446" s="4" t="s">
        <v>21</v>
      </c>
      <c r="F446" s="4" t="s">
        <v>53</v>
      </c>
      <c r="G446" s="4" t="s">
        <v>1090</v>
      </c>
      <c r="H446" s="5">
        <v>46.784382822205302</v>
      </c>
      <c r="I446" s="5">
        <v>111.020015752429</v>
      </c>
      <c r="K446" s="6">
        <v>414.61</v>
      </c>
      <c r="L446" s="7">
        <v>407.60989892335999</v>
      </c>
    </row>
    <row r="447" spans="1:12" x14ac:dyDescent="0.25">
      <c r="A447" s="4" t="s">
        <v>493</v>
      </c>
      <c r="B447" s="4" t="s">
        <v>7</v>
      </c>
      <c r="C447" s="4">
        <v>45</v>
      </c>
      <c r="D447" s="4" t="s">
        <v>1091</v>
      </c>
      <c r="E447" s="4" t="s">
        <v>21</v>
      </c>
      <c r="F447" s="4" t="s">
        <v>53</v>
      </c>
      <c r="G447" s="4" t="s">
        <v>1090</v>
      </c>
      <c r="H447" s="5">
        <v>46.784382822205302</v>
      </c>
      <c r="I447" s="5">
        <v>91.507558270528804</v>
      </c>
      <c r="K447" s="6">
        <v>368.14</v>
      </c>
      <c r="L447" s="7">
        <v>361.84343102610899</v>
      </c>
    </row>
    <row r="448" spans="1:12" x14ac:dyDescent="0.25">
      <c r="A448" s="4" t="s">
        <v>494</v>
      </c>
      <c r="B448" s="4" t="s">
        <v>7</v>
      </c>
      <c r="C448" s="4">
        <v>45</v>
      </c>
      <c r="D448" s="4" t="s">
        <v>15</v>
      </c>
      <c r="E448" s="4" t="s">
        <v>21</v>
      </c>
      <c r="F448" s="4" t="s">
        <v>47</v>
      </c>
      <c r="G448" s="4" t="s">
        <v>1090</v>
      </c>
      <c r="H448" s="5">
        <v>46.784382822205302</v>
      </c>
      <c r="I448" s="5">
        <v>66.479918809489504</v>
      </c>
      <c r="K448" s="6">
        <v>338.18</v>
      </c>
      <c r="L448" s="7">
        <v>332.33462454491598</v>
      </c>
    </row>
    <row r="449" spans="1:12" x14ac:dyDescent="0.25">
      <c r="A449" s="4" t="s">
        <v>495</v>
      </c>
      <c r="B449" s="4" t="s">
        <v>7</v>
      </c>
      <c r="C449" s="4">
        <v>45</v>
      </c>
      <c r="D449" s="4" t="s">
        <v>8</v>
      </c>
      <c r="E449" s="4" t="s">
        <v>22</v>
      </c>
      <c r="F449" s="4" t="s">
        <v>47</v>
      </c>
      <c r="G449" s="4" t="s">
        <v>1090</v>
      </c>
      <c r="H449" s="5">
        <v>46.784382822205302</v>
      </c>
      <c r="I449" s="5">
        <v>26.121760348225099</v>
      </c>
      <c r="K449" s="6">
        <v>116.86</v>
      </c>
      <c r="L449" s="7">
        <v>114.910421387686</v>
      </c>
    </row>
    <row r="450" spans="1:12" x14ac:dyDescent="0.25">
      <c r="A450" s="4" t="s">
        <v>496</v>
      </c>
      <c r="B450" s="4" t="s">
        <v>7</v>
      </c>
      <c r="C450" s="4">
        <v>45</v>
      </c>
      <c r="D450" s="4" t="s">
        <v>10</v>
      </c>
      <c r="E450" s="4" t="s">
        <v>22</v>
      </c>
      <c r="F450" s="4" t="s">
        <v>47</v>
      </c>
      <c r="G450" s="4" t="s">
        <v>1090</v>
      </c>
      <c r="H450" s="5">
        <v>46.784382822205302</v>
      </c>
      <c r="I450" s="5">
        <v>39.883808811768198</v>
      </c>
      <c r="K450" s="6">
        <v>168</v>
      </c>
      <c r="L450" s="7">
        <v>165.197463976937</v>
      </c>
    </row>
    <row r="451" spans="1:12" x14ac:dyDescent="0.25">
      <c r="A451" s="4" t="s">
        <v>497</v>
      </c>
      <c r="B451" s="4" t="s">
        <v>7</v>
      </c>
      <c r="C451" s="4">
        <v>45</v>
      </c>
      <c r="D451" s="4" t="s">
        <v>11</v>
      </c>
      <c r="E451" s="4" t="s">
        <v>22</v>
      </c>
      <c r="F451" s="4" t="s">
        <v>47</v>
      </c>
      <c r="G451" s="4" t="s">
        <v>1090</v>
      </c>
      <c r="H451" s="5">
        <v>46.784382822205302</v>
      </c>
      <c r="I451" s="5">
        <v>53.5106611703469</v>
      </c>
      <c r="K451" s="6">
        <v>204.93</v>
      </c>
      <c r="L451" s="7">
        <v>201.49200301500301</v>
      </c>
    </row>
    <row r="452" spans="1:12" x14ac:dyDescent="0.25">
      <c r="A452" s="4" t="s">
        <v>498</v>
      </c>
      <c r="B452" s="4" t="s">
        <v>7</v>
      </c>
      <c r="C452" s="4">
        <v>45</v>
      </c>
      <c r="D452" s="4" t="s">
        <v>12</v>
      </c>
      <c r="E452" s="4" t="s">
        <v>22</v>
      </c>
      <c r="F452" s="4" t="s">
        <v>47</v>
      </c>
      <c r="G452" s="4" t="s">
        <v>1090</v>
      </c>
      <c r="H452" s="5">
        <v>46.784382822205302</v>
      </c>
      <c r="I452" s="5">
        <v>67.823023139478394</v>
      </c>
      <c r="K452" s="6">
        <v>238.96</v>
      </c>
      <c r="L452" s="7">
        <v>234.91853745082199</v>
      </c>
    </row>
    <row r="453" spans="1:12" x14ac:dyDescent="0.25">
      <c r="A453" s="4" t="s">
        <v>499</v>
      </c>
      <c r="B453" s="4" t="s">
        <v>7</v>
      </c>
      <c r="C453" s="4">
        <v>45</v>
      </c>
      <c r="D453" s="4" t="s">
        <v>13</v>
      </c>
      <c r="E453" s="4" t="s">
        <v>22</v>
      </c>
      <c r="F453" s="4" t="s">
        <v>47</v>
      </c>
      <c r="G453" s="4" t="s">
        <v>1090</v>
      </c>
      <c r="H453" s="5">
        <v>46.784382822205302</v>
      </c>
      <c r="I453" s="5">
        <v>84.735977917429807</v>
      </c>
      <c r="K453" s="6">
        <v>266.11</v>
      </c>
      <c r="L453" s="7">
        <v>261.62248779426</v>
      </c>
    </row>
    <row r="454" spans="1:12" x14ac:dyDescent="0.25">
      <c r="A454" s="4" t="s">
        <v>500</v>
      </c>
      <c r="B454" s="4" t="s">
        <v>7</v>
      </c>
      <c r="C454" s="4">
        <v>45</v>
      </c>
      <c r="D454" s="4" t="s">
        <v>14</v>
      </c>
      <c r="E454" s="4" t="s">
        <v>22</v>
      </c>
      <c r="F454" s="4" t="s">
        <v>53</v>
      </c>
      <c r="G454" s="4" t="s">
        <v>1090</v>
      </c>
      <c r="H454" s="5">
        <v>46.784382822205302</v>
      </c>
      <c r="I454" s="5">
        <v>103.90666713749501</v>
      </c>
      <c r="K454" s="6">
        <v>290.48</v>
      </c>
      <c r="L454" s="7">
        <v>285.59572704542097</v>
      </c>
    </row>
    <row r="455" spans="1:12" x14ac:dyDescent="0.25">
      <c r="A455" s="4" t="s">
        <v>501</v>
      </c>
      <c r="B455" s="4" t="s">
        <v>7</v>
      </c>
      <c r="C455" s="4">
        <v>45</v>
      </c>
      <c r="D455" s="4" t="s">
        <v>1091</v>
      </c>
      <c r="E455" s="4" t="s">
        <v>22</v>
      </c>
      <c r="F455" s="4" t="s">
        <v>53</v>
      </c>
      <c r="G455" s="4" t="s">
        <v>1090</v>
      </c>
      <c r="H455" s="5">
        <v>46.784382822205302</v>
      </c>
      <c r="I455" s="5">
        <v>85.672873352852605</v>
      </c>
      <c r="K455" s="6">
        <v>255.82</v>
      </c>
      <c r="L455" s="7">
        <v>251.497605127968</v>
      </c>
    </row>
    <row r="456" spans="1:12" x14ac:dyDescent="0.25">
      <c r="A456" s="4" t="s">
        <v>502</v>
      </c>
      <c r="B456" s="4" t="s">
        <v>7</v>
      </c>
      <c r="C456" s="4">
        <v>45</v>
      </c>
      <c r="D456" s="4" t="s">
        <v>15</v>
      </c>
      <c r="E456" s="4" t="s">
        <v>22</v>
      </c>
      <c r="F456" s="4" t="s">
        <v>47</v>
      </c>
      <c r="G456" s="4" t="s">
        <v>1090</v>
      </c>
      <c r="H456" s="5">
        <v>46.784382822205302</v>
      </c>
      <c r="I456" s="5">
        <v>62.112933057647702</v>
      </c>
      <c r="K456" s="6">
        <v>263.45999999999998</v>
      </c>
      <c r="L456" s="7">
        <v>258.92764455424799</v>
      </c>
    </row>
    <row r="457" spans="1:12" x14ac:dyDescent="0.25">
      <c r="A457" s="4" t="s">
        <v>503</v>
      </c>
      <c r="B457" s="4" t="s">
        <v>23</v>
      </c>
      <c r="C457" s="4">
        <v>45</v>
      </c>
      <c r="D457" s="4" t="s">
        <v>8</v>
      </c>
      <c r="E457" s="4" t="s">
        <v>9</v>
      </c>
      <c r="F457" s="4" t="s">
        <v>47</v>
      </c>
      <c r="G457" s="4" t="s">
        <v>1090</v>
      </c>
      <c r="H457" s="5">
        <v>46.784382822205302</v>
      </c>
      <c r="I457" s="5">
        <v>18.9665664965861</v>
      </c>
      <c r="K457" s="6">
        <v>105.22</v>
      </c>
      <c r="L457" s="7">
        <v>103.453628787081</v>
      </c>
    </row>
    <row r="458" spans="1:12" x14ac:dyDescent="0.25">
      <c r="A458" s="4" t="s">
        <v>504</v>
      </c>
      <c r="B458" s="4" t="s">
        <v>23</v>
      </c>
      <c r="C458" s="4">
        <v>45</v>
      </c>
      <c r="D458" s="4" t="s">
        <v>10</v>
      </c>
      <c r="E458" s="4" t="s">
        <v>9</v>
      </c>
      <c r="F458" s="4" t="s">
        <v>47</v>
      </c>
      <c r="G458" s="4" t="s">
        <v>1090</v>
      </c>
      <c r="H458" s="5">
        <v>46.784382822205302</v>
      </c>
      <c r="I458" s="5">
        <v>28.966053965645401</v>
      </c>
      <c r="K458" s="6">
        <v>147.58000000000001</v>
      </c>
      <c r="L458" s="7">
        <v>145.09487600009399</v>
      </c>
    </row>
    <row r="459" spans="1:12" x14ac:dyDescent="0.25">
      <c r="A459" s="4" t="s">
        <v>505</v>
      </c>
      <c r="B459" s="4" t="s">
        <v>23</v>
      </c>
      <c r="C459" s="4">
        <v>45</v>
      </c>
      <c r="D459" s="4" t="s">
        <v>11</v>
      </c>
      <c r="E459" s="4" t="s">
        <v>9</v>
      </c>
      <c r="F459" s="4" t="s">
        <v>47</v>
      </c>
      <c r="G459" s="4" t="s">
        <v>1090</v>
      </c>
      <c r="H459" s="5">
        <v>46.784382822205302</v>
      </c>
      <c r="I459" s="5">
        <v>38.873860603183303</v>
      </c>
      <c r="K459" s="6">
        <v>179.3</v>
      </c>
      <c r="L459" s="7">
        <v>176.27936639987399</v>
      </c>
    </row>
    <row r="460" spans="1:12" x14ac:dyDescent="0.25">
      <c r="A460" s="4" t="s">
        <v>506</v>
      </c>
      <c r="B460" s="4" t="s">
        <v>23</v>
      </c>
      <c r="C460" s="4">
        <v>45</v>
      </c>
      <c r="D460" s="4" t="s">
        <v>12</v>
      </c>
      <c r="E460" s="4" t="s">
        <v>9</v>
      </c>
      <c r="F460" s="4" t="s">
        <v>47</v>
      </c>
      <c r="G460" s="4" t="s">
        <v>1090</v>
      </c>
      <c r="H460" s="5">
        <v>46.784382822205302</v>
      </c>
      <c r="I460" s="5">
        <v>49.282028341556199</v>
      </c>
      <c r="K460" s="6">
        <v>213.3</v>
      </c>
      <c r="L460" s="7">
        <v>209.66975078737599</v>
      </c>
    </row>
    <row r="461" spans="1:12" x14ac:dyDescent="0.25">
      <c r="A461" s="4" t="s">
        <v>507</v>
      </c>
      <c r="B461" s="4" t="s">
        <v>23</v>
      </c>
      <c r="C461" s="4">
        <v>45</v>
      </c>
      <c r="D461" s="4" t="s">
        <v>13</v>
      </c>
      <c r="E461" s="4" t="s">
        <v>9</v>
      </c>
      <c r="F461" s="4" t="s">
        <v>47</v>
      </c>
      <c r="G461" s="4" t="s">
        <v>1090</v>
      </c>
      <c r="H461" s="5">
        <v>46.784382822205302</v>
      </c>
      <c r="I461" s="5">
        <v>61.589540224695199</v>
      </c>
      <c r="K461" s="6">
        <v>234.37</v>
      </c>
      <c r="L461" s="7">
        <v>230.41260311376899</v>
      </c>
    </row>
    <row r="462" spans="1:12" x14ac:dyDescent="0.25">
      <c r="A462" s="4" t="s">
        <v>508</v>
      </c>
      <c r="B462" s="4" t="s">
        <v>23</v>
      </c>
      <c r="C462" s="4">
        <v>45</v>
      </c>
      <c r="D462" s="4" t="s">
        <v>14</v>
      </c>
      <c r="E462" s="4" t="s">
        <v>9</v>
      </c>
      <c r="F462" s="4" t="s">
        <v>53</v>
      </c>
      <c r="G462" s="4" t="s">
        <v>1090</v>
      </c>
      <c r="H462" s="5">
        <v>46.784382822205302</v>
      </c>
      <c r="I462" s="5">
        <v>75.4626976416248</v>
      </c>
      <c r="K462" s="6">
        <v>260.52</v>
      </c>
      <c r="L462" s="7">
        <v>256.110053963138</v>
      </c>
    </row>
    <row r="463" spans="1:12" x14ac:dyDescent="0.25">
      <c r="A463" s="4" t="s">
        <v>509</v>
      </c>
      <c r="B463" s="4" t="s">
        <v>23</v>
      </c>
      <c r="C463" s="4">
        <v>45</v>
      </c>
      <c r="D463" s="4" t="s">
        <v>1091</v>
      </c>
      <c r="E463" s="4" t="s">
        <v>9</v>
      </c>
      <c r="F463" s="4" t="s">
        <v>53</v>
      </c>
      <c r="G463" s="4" t="s">
        <v>1090</v>
      </c>
      <c r="H463" s="5">
        <v>46.784382822205302</v>
      </c>
      <c r="I463" s="5">
        <v>62.2264965560666</v>
      </c>
      <c r="K463" s="6">
        <v>227.54</v>
      </c>
      <c r="L463" s="7">
        <v>223.68607574475601</v>
      </c>
    </row>
    <row r="464" spans="1:12" x14ac:dyDescent="0.25">
      <c r="A464" s="4" t="s">
        <v>510</v>
      </c>
      <c r="B464" s="4" t="s">
        <v>23</v>
      </c>
      <c r="C464" s="4">
        <v>45</v>
      </c>
      <c r="D464" s="4" t="s">
        <v>15</v>
      </c>
      <c r="E464" s="4" t="s">
        <v>9</v>
      </c>
      <c r="F464" s="4" t="s">
        <v>47</v>
      </c>
      <c r="G464" s="4" t="s">
        <v>1090</v>
      </c>
      <c r="H464" s="5">
        <v>46.784382822205302</v>
      </c>
      <c r="I464" s="5">
        <v>45.086542698112098</v>
      </c>
      <c r="K464" s="6">
        <v>222.39</v>
      </c>
      <c r="L464" s="7">
        <v>218.553989979069</v>
      </c>
    </row>
    <row r="465" spans="1:12" x14ac:dyDescent="0.25">
      <c r="A465" s="4" t="s">
        <v>511</v>
      </c>
      <c r="B465" s="4" t="s">
        <v>23</v>
      </c>
      <c r="C465" s="4">
        <v>45</v>
      </c>
      <c r="D465" s="4" t="s">
        <v>8</v>
      </c>
      <c r="E465" s="4" t="s">
        <v>16</v>
      </c>
      <c r="F465" s="4" t="s">
        <v>47</v>
      </c>
      <c r="G465" s="4" t="s">
        <v>1092</v>
      </c>
      <c r="H465" s="5">
        <v>46.784382822205302</v>
      </c>
      <c r="I465" s="5">
        <v>18.0304112874921</v>
      </c>
      <c r="K465" s="6">
        <v>198.69</v>
      </c>
      <c r="L465" s="7">
        <v>195.28046910815499</v>
      </c>
    </row>
    <row r="466" spans="1:12" x14ac:dyDescent="0.25">
      <c r="A466" s="4" t="s">
        <v>512</v>
      </c>
      <c r="B466" s="4" t="s">
        <v>23</v>
      </c>
      <c r="C466" s="4">
        <v>45</v>
      </c>
      <c r="D466" s="4" t="s">
        <v>8</v>
      </c>
      <c r="E466" s="4" t="s">
        <v>16</v>
      </c>
      <c r="F466" s="4" t="s">
        <v>47</v>
      </c>
      <c r="G466" s="4" t="s">
        <v>1093</v>
      </c>
      <c r="H466" s="5"/>
      <c r="I466" s="5"/>
      <c r="K466" s="6">
        <v>162.21</v>
      </c>
      <c r="L466" s="7"/>
    </row>
    <row r="467" spans="1:12" x14ac:dyDescent="0.25">
      <c r="A467" s="4" t="s">
        <v>513</v>
      </c>
      <c r="B467" s="4" t="s">
        <v>23</v>
      </c>
      <c r="C467" s="4">
        <v>45</v>
      </c>
      <c r="D467" s="4" t="s">
        <v>10</v>
      </c>
      <c r="E467" s="4" t="s">
        <v>16</v>
      </c>
      <c r="F467" s="4" t="s">
        <v>47</v>
      </c>
      <c r="G467" s="4" t="s">
        <v>1090</v>
      </c>
      <c r="H467" s="5">
        <v>46.784382822205302</v>
      </c>
      <c r="I467" s="5">
        <v>27.5539319459943</v>
      </c>
      <c r="K467" s="6">
        <v>263.02999999999997</v>
      </c>
      <c r="L467" s="7">
        <v>258.53317421410497</v>
      </c>
    </row>
    <row r="468" spans="1:12" x14ac:dyDescent="0.25">
      <c r="A468" s="4" t="s">
        <v>514</v>
      </c>
      <c r="B468" s="4" t="s">
        <v>23</v>
      </c>
      <c r="C468" s="4">
        <v>45</v>
      </c>
      <c r="D468" s="4" t="s">
        <v>11</v>
      </c>
      <c r="E468" s="4" t="s">
        <v>16</v>
      </c>
      <c r="F468" s="4" t="s">
        <v>47</v>
      </c>
      <c r="G468" s="4" t="s">
        <v>1090</v>
      </c>
      <c r="H468" s="5">
        <v>46.784382822205302</v>
      </c>
      <c r="I468" s="5">
        <v>37.006415506211297</v>
      </c>
      <c r="K468" s="6">
        <v>304.99</v>
      </c>
      <c r="L468" s="7">
        <v>299.80630210571201</v>
      </c>
    </row>
    <row r="469" spans="1:12" x14ac:dyDescent="0.25">
      <c r="A469" s="4" t="s">
        <v>515</v>
      </c>
      <c r="B469" s="4" t="s">
        <v>23</v>
      </c>
      <c r="C469" s="4">
        <v>45</v>
      </c>
      <c r="D469" s="4" t="s">
        <v>12</v>
      </c>
      <c r="E469" s="4" t="s">
        <v>16</v>
      </c>
      <c r="F469" s="4" t="s">
        <v>47</v>
      </c>
      <c r="G469" s="4" t="s">
        <v>1090</v>
      </c>
      <c r="H469" s="5">
        <v>46.784382822205302</v>
      </c>
      <c r="I469" s="5">
        <v>46.941126628829302</v>
      </c>
      <c r="K469" s="6">
        <v>337.95</v>
      </c>
      <c r="L469" s="7">
        <v>332.15990579530302</v>
      </c>
    </row>
    <row r="470" spans="1:12" x14ac:dyDescent="0.25">
      <c r="A470" s="4" t="s">
        <v>516</v>
      </c>
      <c r="B470" s="4" t="s">
        <v>23</v>
      </c>
      <c r="C470" s="4">
        <v>45</v>
      </c>
      <c r="D470" s="4" t="s">
        <v>13</v>
      </c>
      <c r="E470" s="4" t="s">
        <v>16</v>
      </c>
      <c r="F470" s="4" t="s">
        <v>47</v>
      </c>
      <c r="G470" s="4" t="s">
        <v>1090</v>
      </c>
      <c r="H470" s="5">
        <v>46.784382822205302</v>
      </c>
      <c r="I470" s="5">
        <v>58.709115499659198</v>
      </c>
      <c r="K470" s="6">
        <v>375.77</v>
      </c>
      <c r="L470" s="7">
        <v>369.30272320226197</v>
      </c>
    </row>
    <row r="471" spans="1:12" x14ac:dyDescent="0.25">
      <c r="A471" s="4" t="s">
        <v>517</v>
      </c>
      <c r="B471" s="4" t="s">
        <v>23</v>
      </c>
      <c r="C471" s="4">
        <v>45</v>
      </c>
      <c r="D471" s="4" t="s">
        <v>14</v>
      </c>
      <c r="E471" s="4" t="s">
        <v>16</v>
      </c>
      <c r="F471" s="4" t="s">
        <v>53</v>
      </c>
      <c r="G471" s="4" t="s">
        <v>1090</v>
      </c>
      <c r="H471" s="5">
        <v>46.784382822205302</v>
      </c>
      <c r="I471" s="5">
        <v>71.782184538673903</v>
      </c>
      <c r="K471" s="6">
        <v>460.86</v>
      </c>
      <c r="L471" s="7">
        <v>452.92194133000299</v>
      </c>
    </row>
    <row r="472" spans="1:12" x14ac:dyDescent="0.25">
      <c r="A472" s="4" t="s">
        <v>518</v>
      </c>
      <c r="B472" s="4" t="s">
        <v>23</v>
      </c>
      <c r="C472" s="4">
        <v>45</v>
      </c>
      <c r="D472" s="4" t="s">
        <v>1091</v>
      </c>
      <c r="E472" s="4" t="s">
        <v>16</v>
      </c>
      <c r="F472" s="4" t="s">
        <v>53</v>
      </c>
      <c r="G472" s="4" t="s">
        <v>1090</v>
      </c>
      <c r="H472" s="5">
        <v>46.784382822205302</v>
      </c>
      <c r="I472" s="5">
        <v>59.206867228074302</v>
      </c>
      <c r="K472" s="6">
        <v>419.03</v>
      </c>
      <c r="L472" s="7">
        <v>411.77660639042398</v>
      </c>
    </row>
    <row r="473" spans="1:12" x14ac:dyDescent="0.25">
      <c r="A473" s="4" t="s">
        <v>519</v>
      </c>
      <c r="B473" s="4" t="s">
        <v>23</v>
      </c>
      <c r="C473" s="4">
        <v>45</v>
      </c>
      <c r="D473" s="4" t="s">
        <v>15</v>
      </c>
      <c r="E473" s="4" t="s">
        <v>16</v>
      </c>
      <c r="F473" s="4" t="s">
        <v>47</v>
      </c>
      <c r="G473" s="4" t="s">
        <v>1090</v>
      </c>
      <c r="H473" s="5">
        <v>46.784382822205302</v>
      </c>
      <c r="I473" s="5">
        <v>42.829979587257803</v>
      </c>
      <c r="K473" s="6">
        <v>357.7</v>
      </c>
      <c r="L473" s="7">
        <v>351.47301312192099</v>
      </c>
    </row>
    <row r="474" spans="1:12" x14ac:dyDescent="0.25">
      <c r="A474" s="4" t="s">
        <v>520</v>
      </c>
      <c r="B474" s="4" t="s">
        <v>23</v>
      </c>
      <c r="C474" s="4">
        <v>45</v>
      </c>
      <c r="D474" s="4" t="s">
        <v>8</v>
      </c>
      <c r="E474" s="4" t="s">
        <v>17</v>
      </c>
      <c r="F474" s="4" t="s">
        <v>47</v>
      </c>
      <c r="G474" s="4" t="s">
        <v>1090</v>
      </c>
      <c r="H474" s="5">
        <v>46.784382822205302</v>
      </c>
      <c r="I474" s="5">
        <v>19.7606086719051</v>
      </c>
      <c r="K474" s="6">
        <v>159.85</v>
      </c>
      <c r="L474" s="7">
        <v>157.11823114250001</v>
      </c>
    </row>
    <row r="475" spans="1:12" x14ac:dyDescent="0.25">
      <c r="A475" s="4" t="s">
        <v>521</v>
      </c>
      <c r="B475" s="4" t="s">
        <v>23</v>
      </c>
      <c r="C475" s="4">
        <v>45</v>
      </c>
      <c r="D475" s="4" t="s">
        <v>10</v>
      </c>
      <c r="E475" s="4" t="s">
        <v>17</v>
      </c>
      <c r="F475" s="4" t="s">
        <v>47</v>
      </c>
      <c r="G475" s="4" t="s">
        <v>1090</v>
      </c>
      <c r="H475" s="5">
        <v>46.784382822205302</v>
      </c>
      <c r="I475" s="5">
        <v>30.164905168526001</v>
      </c>
      <c r="K475" s="6">
        <v>212.59</v>
      </c>
      <c r="L475" s="7">
        <v>208.95348613300999</v>
      </c>
    </row>
    <row r="476" spans="1:12" x14ac:dyDescent="0.25">
      <c r="A476" s="4" t="s">
        <v>522</v>
      </c>
      <c r="B476" s="4" t="s">
        <v>23</v>
      </c>
      <c r="C476" s="4">
        <v>45</v>
      </c>
      <c r="D476" s="4" t="s">
        <v>11</v>
      </c>
      <c r="E476" s="4" t="s">
        <v>17</v>
      </c>
      <c r="F476" s="4" t="s">
        <v>47</v>
      </c>
      <c r="G476" s="4" t="s">
        <v>1090</v>
      </c>
      <c r="H476" s="5">
        <v>46.784382822205302</v>
      </c>
      <c r="I476" s="5">
        <v>40.4610673496529</v>
      </c>
      <c r="K476" s="6">
        <v>246.97</v>
      </c>
      <c r="L476" s="7">
        <v>242.752142482626</v>
      </c>
    </row>
    <row r="477" spans="1:12" x14ac:dyDescent="0.25">
      <c r="A477" s="4" t="s">
        <v>523</v>
      </c>
      <c r="B477" s="4" t="s">
        <v>23</v>
      </c>
      <c r="C477" s="4">
        <v>45</v>
      </c>
      <c r="D477" s="4" t="s">
        <v>12</v>
      </c>
      <c r="E477" s="4" t="s">
        <v>17</v>
      </c>
      <c r="F477" s="4" t="s">
        <v>47</v>
      </c>
      <c r="G477" s="4" t="s">
        <v>1090</v>
      </c>
      <c r="H477" s="5">
        <v>46.784382822205302</v>
      </c>
      <c r="I477" s="5">
        <v>51.273439069034197</v>
      </c>
      <c r="K477" s="6">
        <v>284.33</v>
      </c>
      <c r="L477" s="7">
        <v>279.45941528391</v>
      </c>
    </row>
    <row r="478" spans="1:12" x14ac:dyDescent="0.25">
      <c r="A478" s="4" t="s">
        <v>524</v>
      </c>
      <c r="B478" s="4" t="s">
        <v>23</v>
      </c>
      <c r="C478" s="4">
        <v>45</v>
      </c>
      <c r="D478" s="4" t="s">
        <v>13</v>
      </c>
      <c r="E478" s="4" t="s">
        <v>17</v>
      </c>
      <c r="F478" s="4" t="s">
        <v>47</v>
      </c>
      <c r="G478" s="4" t="s">
        <v>1090</v>
      </c>
      <c r="H478" s="5">
        <v>46.784382822205302</v>
      </c>
      <c r="I478" s="5">
        <v>64.043092155868095</v>
      </c>
      <c r="K478" s="6">
        <v>324.7</v>
      </c>
      <c r="L478" s="7">
        <v>319.137279831505</v>
      </c>
    </row>
    <row r="479" spans="1:12" x14ac:dyDescent="0.25">
      <c r="A479" s="4" t="s">
        <v>525</v>
      </c>
      <c r="B479" s="4" t="s">
        <v>23</v>
      </c>
      <c r="C479" s="4">
        <v>45</v>
      </c>
      <c r="D479" s="4" t="s">
        <v>14</v>
      </c>
      <c r="E479" s="4" t="s">
        <v>17</v>
      </c>
      <c r="F479" s="4" t="s">
        <v>53</v>
      </c>
      <c r="G479" s="4" t="s">
        <v>1090</v>
      </c>
      <c r="H479" s="5">
        <v>46.784382822205302</v>
      </c>
      <c r="I479" s="5">
        <v>78.587243355367505</v>
      </c>
      <c r="K479" s="6">
        <v>352.14</v>
      </c>
      <c r="L479" s="7">
        <v>346.13399832764401</v>
      </c>
    </row>
    <row r="480" spans="1:12" x14ac:dyDescent="0.25">
      <c r="A480" s="4" t="s">
        <v>526</v>
      </c>
      <c r="B480" s="4" t="s">
        <v>23</v>
      </c>
      <c r="C480" s="4">
        <v>45</v>
      </c>
      <c r="D480" s="4" t="s">
        <v>1091</v>
      </c>
      <c r="E480" s="4" t="s">
        <v>17</v>
      </c>
      <c r="F480" s="4" t="s">
        <v>53</v>
      </c>
      <c r="G480" s="4" t="s">
        <v>1090</v>
      </c>
      <c r="H480" s="5">
        <v>46.784382822205302</v>
      </c>
      <c r="I480" s="5">
        <v>64.790973556096105</v>
      </c>
      <c r="K480" s="6">
        <v>325.11</v>
      </c>
      <c r="L480" s="7">
        <v>319.49139310491</v>
      </c>
    </row>
    <row r="481" spans="1:12" x14ac:dyDescent="0.25">
      <c r="A481" s="4" t="s">
        <v>527</v>
      </c>
      <c r="B481" s="4" t="s">
        <v>23</v>
      </c>
      <c r="C481" s="4">
        <v>45</v>
      </c>
      <c r="D481" s="4" t="s">
        <v>15</v>
      </c>
      <c r="E481" s="4" t="s">
        <v>17</v>
      </c>
      <c r="F481" s="4" t="s">
        <v>47</v>
      </c>
      <c r="G481" s="4" t="s">
        <v>1090</v>
      </c>
      <c r="H481" s="5">
        <v>46.784382822205302</v>
      </c>
      <c r="I481" s="5">
        <v>46.998662807998599</v>
      </c>
      <c r="K481" s="6">
        <v>307.29000000000002</v>
      </c>
      <c r="L481" s="7">
        <v>301.99164756755698</v>
      </c>
    </row>
    <row r="482" spans="1:12" x14ac:dyDescent="0.25">
      <c r="A482" s="4" t="s">
        <v>528</v>
      </c>
      <c r="B482" s="4" t="s">
        <v>23</v>
      </c>
      <c r="C482" s="4">
        <v>45</v>
      </c>
      <c r="D482" s="4" t="s">
        <v>8</v>
      </c>
      <c r="E482" s="4" t="s">
        <v>18</v>
      </c>
      <c r="F482" s="4" t="s">
        <v>47</v>
      </c>
      <c r="G482" s="4" t="s">
        <v>1090</v>
      </c>
      <c r="H482" s="5">
        <v>46.784382822205302</v>
      </c>
      <c r="I482" s="5">
        <v>16.522847073117401</v>
      </c>
      <c r="K482" s="6">
        <v>108.27</v>
      </c>
      <c r="L482" s="7">
        <v>106.435410170072</v>
      </c>
    </row>
    <row r="483" spans="1:12" x14ac:dyDescent="0.25">
      <c r="A483" s="4" t="s">
        <v>529</v>
      </c>
      <c r="B483" s="4" t="s">
        <v>23</v>
      </c>
      <c r="C483" s="4">
        <v>45</v>
      </c>
      <c r="D483" s="4" t="s">
        <v>10</v>
      </c>
      <c r="E483" s="4" t="s">
        <v>18</v>
      </c>
      <c r="F483" s="4" t="s">
        <v>47</v>
      </c>
      <c r="G483" s="4" t="s">
        <v>1090</v>
      </c>
      <c r="H483" s="5">
        <v>46.784382822205302</v>
      </c>
      <c r="I483" s="5">
        <v>25.249883454488099</v>
      </c>
      <c r="K483" s="6">
        <v>152.97999999999999</v>
      </c>
      <c r="L483" s="7">
        <v>150.385542520298</v>
      </c>
    </row>
    <row r="484" spans="1:12" x14ac:dyDescent="0.25">
      <c r="A484" s="4" t="s">
        <v>530</v>
      </c>
      <c r="B484" s="4" t="s">
        <v>23</v>
      </c>
      <c r="C484" s="4">
        <v>45</v>
      </c>
      <c r="D484" s="4" t="s">
        <v>11</v>
      </c>
      <c r="E484" s="4" t="s">
        <v>18</v>
      </c>
      <c r="F484" s="4" t="s">
        <v>47</v>
      </c>
      <c r="G484" s="4" t="s">
        <v>1090</v>
      </c>
      <c r="H484" s="5">
        <v>46.784382822205302</v>
      </c>
      <c r="I484" s="5">
        <v>33.911637891944302</v>
      </c>
      <c r="K484" s="6">
        <v>177.41</v>
      </c>
      <c r="L484" s="7">
        <v>174.41357136900601</v>
      </c>
    </row>
    <row r="485" spans="1:12" x14ac:dyDescent="0.25">
      <c r="A485" s="4" t="s">
        <v>531</v>
      </c>
      <c r="B485" s="4" t="s">
        <v>23</v>
      </c>
      <c r="C485" s="4">
        <v>45</v>
      </c>
      <c r="D485" s="4" t="s">
        <v>12</v>
      </c>
      <c r="E485" s="4" t="s">
        <v>18</v>
      </c>
      <c r="F485" s="4" t="s">
        <v>47</v>
      </c>
      <c r="G485" s="4" t="s">
        <v>1090</v>
      </c>
      <c r="H485" s="5">
        <v>46.784382822205302</v>
      </c>
      <c r="I485" s="5">
        <v>43.0152243245943</v>
      </c>
      <c r="K485" s="6">
        <v>198.41</v>
      </c>
      <c r="L485" s="7">
        <v>195.03035414425099</v>
      </c>
    </row>
    <row r="486" spans="1:12" x14ac:dyDescent="0.25">
      <c r="A486" s="4" t="s">
        <v>532</v>
      </c>
      <c r="B486" s="4" t="s">
        <v>23</v>
      </c>
      <c r="C486" s="4">
        <v>45</v>
      </c>
      <c r="D486" s="4" t="s">
        <v>13</v>
      </c>
      <c r="E486" s="4" t="s">
        <v>18</v>
      </c>
      <c r="F486" s="4" t="s">
        <v>47</v>
      </c>
      <c r="G486" s="4" t="s">
        <v>1090</v>
      </c>
      <c r="H486" s="5">
        <v>46.784382822205302</v>
      </c>
      <c r="I486" s="5">
        <v>53.798486485147002</v>
      </c>
      <c r="K486" s="6">
        <v>215.36</v>
      </c>
      <c r="L486" s="7">
        <v>211.70704623861701</v>
      </c>
    </row>
    <row r="487" spans="1:12" x14ac:dyDescent="0.25">
      <c r="A487" s="4" t="s">
        <v>533</v>
      </c>
      <c r="B487" s="4" t="s">
        <v>23</v>
      </c>
      <c r="C487" s="4">
        <v>45</v>
      </c>
      <c r="D487" s="4" t="s">
        <v>14</v>
      </c>
      <c r="E487" s="4" t="s">
        <v>18</v>
      </c>
      <c r="F487" s="4" t="s">
        <v>53</v>
      </c>
      <c r="G487" s="4" t="s">
        <v>1090</v>
      </c>
      <c r="H487" s="5">
        <v>46.784382822205302</v>
      </c>
      <c r="I487" s="5">
        <v>65.779806380125805</v>
      </c>
      <c r="K487" s="6">
        <v>218.56</v>
      </c>
      <c r="L487" s="7">
        <v>214.89693027995</v>
      </c>
    </row>
    <row r="488" spans="1:12" x14ac:dyDescent="0.25">
      <c r="A488" s="4" t="s">
        <v>534</v>
      </c>
      <c r="B488" s="4" t="s">
        <v>23</v>
      </c>
      <c r="C488" s="4">
        <v>45</v>
      </c>
      <c r="D488" s="4" t="s">
        <v>1091</v>
      </c>
      <c r="E488" s="4" t="s">
        <v>18</v>
      </c>
      <c r="F488" s="4" t="s">
        <v>53</v>
      </c>
      <c r="G488" s="4" t="s">
        <v>1090</v>
      </c>
      <c r="H488" s="5">
        <v>46.784382822205302</v>
      </c>
      <c r="I488" s="5">
        <v>54.2558537661047</v>
      </c>
      <c r="K488" s="6">
        <v>195.5</v>
      </c>
      <c r="L488" s="7">
        <v>192.213142592293</v>
      </c>
    </row>
    <row r="489" spans="1:12" x14ac:dyDescent="0.25">
      <c r="A489" s="4" t="s">
        <v>535</v>
      </c>
      <c r="B489" s="4" t="s">
        <v>23</v>
      </c>
      <c r="C489" s="4">
        <v>45</v>
      </c>
      <c r="D489" s="4" t="s">
        <v>15</v>
      </c>
      <c r="E489" s="4" t="s">
        <v>18</v>
      </c>
      <c r="F489" s="4" t="s">
        <v>47</v>
      </c>
      <c r="G489" s="4" t="s">
        <v>1090</v>
      </c>
      <c r="H489" s="5">
        <v>46.784382822205302</v>
      </c>
      <c r="I489" s="5">
        <v>39.2492217052556</v>
      </c>
      <c r="K489" s="6">
        <v>218.11</v>
      </c>
      <c r="L489" s="7">
        <v>214.33568898491799</v>
      </c>
    </row>
    <row r="490" spans="1:12" x14ac:dyDescent="0.25">
      <c r="A490" s="4" t="s">
        <v>536</v>
      </c>
      <c r="B490" s="4" t="s">
        <v>23</v>
      </c>
      <c r="C490" s="4">
        <v>45</v>
      </c>
      <c r="D490" s="4" t="s">
        <v>8</v>
      </c>
      <c r="E490" s="4" t="s">
        <v>19</v>
      </c>
      <c r="F490" s="4" t="s">
        <v>47</v>
      </c>
      <c r="G490" s="4" t="s">
        <v>1090</v>
      </c>
      <c r="H490" s="5">
        <v>46.784382822205302</v>
      </c>
      <c r="I490" s="5">
        <v>17.838426818244301</v>
      </c>
      <c r="K490" s="6">
        <v>112.52</v>
      </c>
      <c r="L490" s="7">
        <v>110.628066834205</v>
      </c>
    </row>
    <row r="491" spans="1:12" x14ac:dyDescent="0.25">
      <c r="A491" s="4" t="s">
        <v>537</v>
      </c>
      <c r="B491" s="4" t="s">
        <v>23</v>
      </c>
      <c r="C491" s="4">
        <v>45</v>
      </c>
      <c r="D491" s="4" t="s">
        <v>10</v>
      </c>
      <c r="E491" s="4" t="s">
        <v>19</v>
      </c>
      <c r="F491" s="4" t="s">
        <v>47</v>
      </c>
      <c r="G491" s="4" t="s">
        <v>1090</v>
      </c>
      <c r="H491" s="5">
        <v>46.784382822205302</v>
      </c>
      <c r="I491" s="5">
        <v>27.260227823877699</v>
      </c>
      <c r="K491" s="6">
        <v>158.02000000000001</v>
      </c>
      <c r="L491" s="7">
        <v>155.38255107034399</v>
      </c>
    </row>
    <row r="492" spans="1:12" x14ac:dyDescent="0.25">
      <c r="A492" s="4" t="s">
        <v>538</v>
      </c>
      <c r="B492" s="4" t="s">
        <v>23</v>
      </c>
      <c r="C492" s="4">
        <v>45</v>
      </c>
      <c r="D492" s="4" t="s">
        <v>11</v>
      </c>
      <c r="E492" s="4" t="s">
        <v>19</v>
      </c>
      <c r="F492" s="4" t="s">
        <v>47</v>
      </c>
      <c r="G492" s="4" t="s">
        <v>1090</v>
      </c>
      <c r="H492" s="5">
        <v>46.784382822205302</v>
      </c>
      <c r="I492" s="5">
        <v>36.611458814931503</v>
      </c>
      <c r="K492" s="6">
        <v>189.2</v>
      </c>
      <c r="L492" s="7">
        <v>186.03749611214201</v>
      </c>
    </row>
    <row r="493" spans="1:12" x14ac:dyDescent="0.25">
      <c r="A493" s="4" t="s">
        <v>539</v>
      </c>
      <c r="B493" s="4" t="s">
        <v>23</v>
      </c>
      <c r="C493" s="4">
        <v>45</v>
      </c>
      <c r="D493" s="4" t="s">
        <v>12</v>
      </c>
      <c r="E493" s="4" t="s">
        <v>19</v>
      </c>
      <c r="F493" s="4" t="s">
        <v>47</v>
      </c>
      <c r="G493" s="4" t="s">
        <v>1090</v>
      </c>
      <c r="H493" s="5">
        <v>46.784382822205302</v>
      </c>
      <c r="I493" s="5">
        <v>46.439664403956698</v>
      </c>
      <c r="K493" s="6">
        <v>204.97</v>
      </c>
      <c r="L493" s="7">
        <v>201.47656531215699</v>
      </c>
    </row>
    <row r="494" spans="1:12" x14ac:dyDescent="0.25">
      <c r="A494" s="4" t="s">
        <v>540</v>
      </c>
      <c r="B494" s="4" t="s">
        <v>23</v>
      </c>
      <c r="C494" s="4">
        <v>45</v>
      </c>
      <c r="D494" s="4" t="s">
        <v>13</v>
      </c>
      <c r="E494" s="4" t="s">
        <v>19</v>
      </c>
      <c r="F494" s="4" t="s">
        <v>47</v>
      </c>
      <c r="G494" s="4" t="s">
        <v>1090</v>
      </c>
      <c r="H494" s="5">
        <v>46.784382822205302</v>
      </c>
      <c r="I494" s="5">
        <v>58.081129361784903</v>
      </c>
      <c r="K494" s="6">
        <v>228.51</v>
      </c>
      <c r="L494" s="7">
        <v>224.63697982052599</v>
      </c>
    </row>
    <row r="495" spans="1:12" x14ac:dyDescent="0.25">
      <c r="A495" s="4" t="s">
        <v>541</v>
      </c>
      <c r="B495" s="4" t="s">
        <v>23</v>
      </c>
      <c r="C495" s="4">
        <v>45</v>
      </c>
      <c r="D495" s="4" t="s">
        <v>14</v>
      </c>
      <c r="E495" s="4" t="s">
        <v>19</v>
      </c>
      <c r="F495" s="4" t="s">
        <v>53</v>
      </c>
      <c r="G495" s="4" t="s">
        <v>1090</v>
      </c>
      <c r="H495" s="5">
        <v>46.784382822205302</v>
      </c>
      <c r="I495" s="5">
        <v>71.017069923093601</v>
      </c>
      <c r="K495" s="6">
        <v>307.77</v>
      </c>
      <c r="L495" s="7">
        <v>302.54355775811001</v>
      </c>
    </row>
    <row r="496" spans="1:12" x14ac:dyDescent="0.25">
      <c r="A496" s="4" t="s">
        <v>542</v>
      </c>
      <c r="B496" s="4" t="s">
        <v>23</v>
      </c>
      <c r="C496" s="4">
        <v>45</v>
      </c>
      <c r="D496" s="4" t="s">
        <v>1091</v>
      </c>
      <c r="E496" s="4" t="s">
        <v>19</v>
      </c>
      <c r="F496" s="4" t="s">
        <v>53</v>
      </c>
      <c r="G496" s="4" t="s">
        <v>1090</v>
      </c>
      <c r="H496" s="5">
        <v>46.784382822205302</v>
      </c>
      <c r="I496" s="5">
        <v>58.575516486364101</v>
      </c>
      <c r="K496" s="6">
        <v>263.76</v>
      </c>
      <c r="L496" s="7">
        <v>259.29155228511098</v>
      </c>
    </row>
    <row r="497" spans="1:12" x14ac:dyDescent="0.25">
      <c r="A497" s="4" t="s">
        <v>543</v>
      </c>
      <c r="B497" s="4" t="s">
        <v>23</v>
      </c>
      <c r="C497" s="4">
        <v>45</v>
      </c>
      <c r="D497" s="4" t="s">
        <v>15</v>
      </c>
      <c r="E497" s="4" t="s">
        <v>19</v>
      </c>
      <c r="F497" s="4" t="s">
        <v>47</v>
      </c>
      <c r="G497" s="4" t="s">
        <v>1090</v>
      </c>
      <c r="H497" s="5">
        <v>46.784382822205302</v>
      </c>
      <c r="I497" s="5">
        <v>42.374491388981802</v>
      </c>
      <c r="K497" s="6">
        <v>228.73</v>
      </c>
      <c r="L497" s="7">
        <v>224.78339252618699</v>
      </c>
    </row>
    <row r="498" spans="1:12" x14ac:dyDescent="0.25">
      <c r="A498" s="4" t="s">
        <v>544</v>
      </c>
      <c r="B498" s="4" t="s">
        <v>23</v>
      </c>
      <c r="C498" s="4">
        <v>45</v>
      </c>
      <c r="D498" s="4" t="s">
        <v>8</v>
      </c>
      <c r="E498" s="4" t="s">
        <v>20</v>
      </c>
      <c r="F498" s="4" t="s">
        <v>47</v>
      </c>
      <c r="G498" s="4" t="s">
        <v>1090</v>
      </c>
      <c r="H498" s="5">
        <v>46.784382822205302</v>
      </c>
      <c r="I498" s="5">
        <v>18.402893881080601</v>
      </c>
      <c r="K498" s="6">
        <v>120.99</v>
      </c>
      <c r="L498" s="7">
        <v>118.951283468098</v>
      </c>
    </row>
    <row r="499" spans="1:12" x14ac:dyDescent="0.25">
      <c r="A499" s="4" t="s">
        <v>545</v>
      </c>
      <c r="B499" s="4" t="s">
        <v>23</v>
      </c>
      <c r="C499" s="4">
        <v>45</v>
      </c>
      <c r="D499" s="4" t="s">
        <v>10</v>
      </c>
      <c r="E499" s="4" t="s">
        <v>20</v>
      </c>
      <c r="F499" s="4" t="s">
        <v>47</v>
      </c>
      <c r="G499" s="4" t="s">
        <v>1090</v>
      </c>
      <c r="H499" s="5">
        <v>46.784382822205302</v>
      </c>
      <c r="I499" s="5">
        <v>28.102282992570199</v>
      </c>
      <c r="K499" s="6">
        <v>167.1</v>
      </c>
      <c r="L499" s="7">
        <v>164.26084914152699</v>
      </c>
    </row>
    <row r="500" spans="1:12" x14ac:dyDescent="0.25">
      <c r="A500" s="4" t="s">
        <v>546</v>
      </c>
      <c r="B500" s="4" t="s">
        <v>23</v>
      </c>
      <c r="C500" s="4">
        <v>45</v>
      </c>
      <c r="D500" s="4" t="s">
        <v>11</v>
      </c>
      <c r="E500" s="4" t="s">
        <v>20</v>
      </c>
      <c r="F500" s="4" t="s">
        <v>47</v>
      </c>
      <c r="G500" s="4" t="s">
        <v>1090</v>
      </c>
      <c r="H500" s="5">
        <v>46.784382822205302</v>
      </c>
      <c r="I500" s="5">
        <v>37.710046828056001</v>
      </c>
      <c r="K500" s="6">
        <v>196.85</v>
      </c>
      <c r="L500" s="7">
        <v>193.510272111825</v>
      </c>
    </row>
    <row r="501" spans="1:12" x14ac:dyDescent="0.25">
      <c r="A501" s="4" t="s">
        <v>547</v>
      </c>
      <c r="B501" s="4" t="s">
        <v>23</v>
      </c>
      <c r="C501" s="4">
        <v>45</v>
      </c>
      <c r="D501" s="4" t="s">
        <v>12</v>
      </c>
      <c r="E501" s="4" t="s">
        <v>20</v>
      </c>
      <c r="F501" s="4" t="s">
        <v>47</v>
      </c>
      <c r="G501" s="4" t="s">
        <v>1090</v>
      </c>
      <c r="H501" s="5">
        <v>46.784382822205302</v>
      </c>
      <c r="I501" s="5">
        <v>47.802219913000798</v>
      </c>
      <c r="K501" s="6">
        <v>223.06</v>
      </c>
      <c r="L501" s="7">
        <v>219.26614922652001</v>
      </c>
    </row>
    <row r="502" spans="1:12" x14ac:dyDescent="0.25">
      <c r="A502" s="4" t="s">
        <v>548</v>
      </c>
      <c r="B502" s="4" t="s">
        <v>23</v>
      </c>
      <c r="C502" s="4">
        <v>45</v>
      </c>
      <c r="D502" s="4" t="s">
        <v>13</v>
      </c>
      <c r="E502" s="4" t="s">
        <v>20</v>
      </c>
      <c r="F502" s="4" t="s">
        <v>47</v>
      </c>
      <c r="G502" s="4" t="s">
        <v>1090</v>
      </c>
      <c r="H502" s="5">
        <v>46.784382822205302</v>
      </c>
      <c r="I502" s="5">
        <v>59.732718380728201</v>
      </c>
      <c r="K502" s="6">
        <v>246.18</v>
      </c>
      <c r="L502" s="7">
        <v>241.97768769011199</v>
      </c>
    </row>
    <row r="503" spans="1:12" x14ac:dyDescent="0.25">
      <c r="A503" s="4" t="s">
        <v>549</v>
      </c>
      <c r="B503" s="4" t="s">
        <v>23</v>
      </c>
      <c r="C503" s="4">
        <v>45</v>
      </c>
      <c r="D503" s="4" t="s">
        <v>14</v>
      </c>
      <c r="E503" s="4" t="s">
        <v>20</v>
      </c>
      <c r="F503" s="4" t="s">
        <v>53</v>
      </c>
      <c r="G503" s="4" t="s">
        <v>1090</v>
      </c>
      <c r="H503" s="5">
        <v>46.784382822205302</v>
      </c>
      <c r="I503" s="5">
        <v>73.212663106475901</v>
      </c>
      <c r="K503" s="6">
        <v>273.39</v>
      </c>
      <c r="L503" s="7">
        <v>268.72058987229701</v>
      </c>
    </row>
    <row r="504" spans="1:12" x14ac:dyDescent="0.25">
      <c r="A504" s="4" t="s">
        <v>550</v>
      </c>
      <c r="B504" s="4" t="s">
        <v>23</v>
      </c>
      <c r="C504" s="4">
        <v>45</v>
      </c>
      <c r="D504" s="4" t="s">
        <v>1091</v>
      </c>
      <c r="E504" s="4" t="s">
        <v>20</v>
      </c>
      <c r="F504" s="4" t="s">
        <v>53</v>
      </c>
      <c r="G504" s="4" t="s">
        <v>1090</v>
      </c>
      <c r="H504" s="5">
        <v>46.784382822205302</v>
      </c>
      <c r="I504" s="5">
        <v>60.368578023660604</v>
      </c>
      <c r="K504" s="6">
        <v>225.17</v>
      </c>
      <c r="L504" s="7">
        <v>221.33939307710301</v>
      </c>
    </row>
    <row r="505" spans="1:12" x14ac:dyDescent="0.25">
      <c r="A505" s="4" t="s">
        <v>551</v>
      </c>
      <c r="B505" s="4" t="s">
        <v>23</v>
      </c>
      <c r="C505" s="4">
        <v>45</v>
      </c>
      <c r="D505" s="4" t="s">
        <v>15</v>
      </c>
      <c r="E505" s="4" t="s">
        <v>20</v>
      </c>
      <c r="F505" s="4" t="s">
        <v>47</v>
      </c>
      <c r="G505" s="4" t="s">
        <v>1090</v>
      </c>
      <c r="H505" s="5">
        <v>46.784382822205302</v>
      </c>
      <c r="I505" s="5">
        <v>43.751788003190697</v>
      </c>
      <c r="K505" s="6">
        <v>239.31</v>
      </c>
      <c r="L505" s="7">
        <v>235.18231507979701</v>
      </c>
    </row>
    <row r="506" spans="1:12" x14ac:dyDescent="0.25">
      <c r="A506" s="4" t="s">
        <v>552</v>
      </c>
      <c r="B506" s="4" t="s">
        <v>23</v>
      </c>
      <c r="C506" s="4">
        <v>45</v>
      </c>
      <c r="D506" s="4" t="s">
        <v>8</v>
      </c>
      <c r="E506" s="4" t="s">
        <v>21</v>
      </c>
      <c r="F506" s="4" t="s">
        <v>47</v>
      </c>
      <c r="G506" s="4" t="s">
        <v>1090</v>
      </c>
      <c r="H506" s="5">
        <v>46.784382822205302</v>
      </c>
      <c r="I506" s="5">
        <v>17.200105428221701</v>
      </c>
      <c r="K506" s="6">
        <v>139.38</v>
      </c>
      <c r="L506" s="7">
        <v>137.011018532479</v>
      </c>
    </row>
    <row r="507" spans="1:12" x14ac:dyDescent="0.25">
      <c r="A507" s="4" t="s">
        <v>553</v>
      </c>
      <c r="B507" s="4" t="s">
        <v>23</v>
      </c>
      <c r="C507" s="4">
        <v>45</v>
      </c>
      <c r="D507" s="4" t="s">
        <v>10</v>
      </c>
      <c r="E507" s="4" t="s">
        <v>21</v>
      </c>
      <c r="F507" s="4" t="s">
        <v>47</v>
      </c>
      <c r="G507" s="4" t="s">
        <v>1090</v>
      </c>
      <c r="H507" s="5">
        <v>46.784382822205302</v>
      </c>
      <c r="I507" s="5">
        <v>26.240586835669099</v>
      </c>
      <c r="K507" s="6">
        <v>187.99</v>
      </c>
      <c r="L507" s="7">
        <v>184.78444430523101</v>
      </c>
    </row>
    <row r="508" spans="1:12" x14ac:dyDescent="0.25">
      <c r="A508" s="4" t="s">
        <v>554</v>
      </c>
      <c r="B508" s="4" t="s">
        <v>23</v>
      </c>
      <c r="C508" s="4">
        <v>45</v>
      </c>
      <c r="D508" s="4" t="s">
        <v>11</v>
      </c>
      <c r="E508" s="4" t="s">
        <v>21</v>
      </c>
      <c r="F508" s="4" t="s">
        <v>47</v>
      </c>
      <c r="G508" s="4" t="s">
        <v>1090</v>
      </c>
      <c r="H508" s="5">
        <v>46.784382822205302</v>
      </c>
      <c r="I508" s="5">
        <v>35.172704248981901</v>
      </c>
      <c r="K508" s="6">
        <v>213.24</v>
      </c>
      <c r="L508" s="7">
        <v>209.613903589421</v>
      </c>
    </row>
    <row r="509" spans="1:12" x14ac:dyDescent="0.25">
      <c r="A509" s="4" t="s">
        <v>555</v>
      </c>
      <c r="B509" s="4" t="s">
        <v>23</v>
      </c>
      <c r="C509" s="4">
        <v>45</v>
      </c>
      <c r="D509" s="4" t="s">
        <v>12</v>
      </c>
      <c r="E509" s="4" t="s">
        <v>21</v>
      </c>
      <c r="F509" s="4" t="s">
        <v>47</v>
      </c>
      <c r="G509" s="4" t="s">
        <v>1090</v>
      </c>
      <c r="H509" s="5">
        <v>46.784382822205302</v>
      </c>
      <c r="I509" s="5">
        <v>44.548426779076898</v>
      </c>
      <c r="K509" s="6">
        <v>233.94</v>
      </c>
      <c r="L509" s="7">
        <v>229.95381215133099</v>
      </c>
    </row>
    <row r="510" spans="1:12" x14ac:dyDescent="0.25">
      <c r="A510" s="4" t="s">
        <v>556</v>
      </c>
      <c r="B510" s="4" t="s">
        <v>23</v>
      </c>
      <c r="C510" s="4">
        <v>45</v>
      </c>
      <c r="D510" s="4" t="s">
        <v>13</v>
      </c>
      <c r="E510" s="4" t="s">
        <v>21</v>
      </c>
      <c r="F510" s="4" t="s">
        <v>47</v>
      </c>
      <c r="G510" s="4" t="s">
        <v>1090</v>
      </c>
      <c r="H510" s="5">
        <v>46.784382822205302</v>
      </c>
      <c r="I510" s="5">
        <v>55.603545106450603</v>
      </c>
      <c r="K510" s="6">
        <v>255.52</v>
      </c>
      <c r="L510" s="7">
        <v>251.15246811622399</v>
      </c>
    </row>
    <row r="511" spans="1:12" x14ac:dyDescent="0.25">
      <c r="A511" s="4" t="s">
        <v>557</v>
      </c>
      <c r="B511" s="4" t="s">
        <v>23</v>
      </c>
      <c r="C511" s="4">
        <v>45</v>
      </c>
      <c r="D511" s="4" t="s">
        <v>14</v>
      </c>
      <c r="E511" s="4" t="s">
        <v>21</v>
      </c>
      <c r="F511" s="4" t="s">
        <v>53</v>
      </c>
      <c r="G511" s="4" t="s">
        <v>1090</v>
      </c>
      <c r="H511" s="5">
        <v>46.784382822205302</v>
      </c>
      <c r="I511" s="5">
        <v>68.364852127107895</v>
      </c>
      <c r="K511" s="6">
        <v>302.54000000000002</v>
      </c>
      <c r="L511" s="7">
        <v>297.43130383398801</v>
      </c>
    </row>
    <row r="512" spans="1:12" x14ac:dyDescent="0.25">
      <c r="A512" s="4" t="s">
        <v>558</v>
      </c>
      <c r="B512" s="4" t="s">
        <v>23</v>
      </c>
      <c r="C512" s="4">
        <v>45</v>
      </c>
      <c r="D512" s="4" t="s">
        <v>1091</v>
      </c>
      <c r="E512" s="4" t="s">
        <v>21</v>
      </c>
      <c r="F512" s="4" t="s">
        <v>53</v>
      </c>
      <c r="G512" s="4" t="s">
        <v>1090</v>
      </c>
      <c r="H512" s="5">
        <v>46.784382822205302</v>
      </c>
      <c r="I512" s="5">
        <v>56.3495477964236</v>
      </c>
      <c r="K512" s="6">
        <v>274.55</v>
      </c>
      <c r="L512" s="7">
        <v>269.851843971363</v>
      </c>
    </row>
    <row r="513" spans="1:12" x14ac:dyDescent="0.25">
      <c r="A513" s="4" t="s">
        <v>559</v>
      </c>
      <c r="B513" s="4" t="s">
        <v>23</v>
      </c>
      <c r="C513" s="4">
        <v>45</v>
      </c>
      <c r="D513" s="4" t="s">
        <v>15</v>
      </c>
      <c r="E513" s="4" t="s">
        <v>21</v>
      </c>
      <c r="F513" s="4" t="s">
        <v>47</v>
      </c>
      <c r="G513" s="4" t="s">
        <v>1090</v>
      </c>
      <c r="H513" s="5">
        <v>46.784382822205302</v>
      </c>
      <c r="I513" s="5">
        <v>40.936651218981901</v>
      </c>
      <c r="K513" s="6">
        <v>261.92</v>
      </c>
      <c r="L513" s="7">
        <v>257.38680672368099</v>
      </c>
    </row>
    <row r="514" spans="1:12" x14ac:dyDescent="0.25">
      <c r="A514" s="4" t="s">
        <v>560</v>
      </c>
      <c r="B514" s="4" t="s">
        <v>23</v>
      </c>
      <c r="C514" s="4">
        <v>45</v>
      </c>
      <c r="D514" s="4" t="s">
        <v>8</v>
      </c>
      <c r="E514" s="4" t="s">
        <v>22</v>
      </c>
      <c r="F514" s="4" t="s">
        <v>47</v>
      </c>
      <c r="G514" s="4" t="s">
        <v>1090</v>
      </c>
      <c r="H514" s="5">
        <v>46.784382822205302</v>
      </c>
      <c r="I514" s="5">
        <v>16.0852058373641</v>
      </c>
      <c r="K514" s="6">
        <v>100.77</v>
      </c>
      <c r="L514" s="7">
        <v>99.091388066619501</v>
      </c>
    </row>
    <row r="515" spans="1:12" x14ac:dyDescent="0.25">
      <c r="A515" s="4" t="s">
        <v>561</v>
      </c>
      <c r="B515" s="4" t="s">
        <v>23</v>
      </c>
      <c r="C515" s="4">
        <v>45</v>
      </c>
      <c r="D515" s="4" t="s">
        <v>10</v>
      </c>
      <c r="E515" s="4" t="s">
        <v>22</v>
      </c>
      <c r="F515" s="4" t="s">
        <v>47</v>
      </c>
      <c r="G515" s="4" t="s">
        <v>1090</v>
      </c>
      <c r="H515" s="5">
        <v>46.784382822205302</v>
      </c>
      <c r="I515" s="5">
        <v>24.559728789215001</v>
      </c>
      <c r="K515" s="6">
        <v>138.30000000000001</v>
      </c>
      <c r="L515" s="7">
        <v>135.98837227006601</v>
      </c>
    </row>
    <row r="516" spans="1:12" x14ac:dyDescent="0.25">
      <c r="A516" s="4" t="s">
        <v>562</v>
      </c>
      <c r="B516" s="4" t="s">
        <v>23</v>
      </c>
      <c r="C516" s="4">
        <v>45</v>
      </c>
      <c r="D516" s="4" t="s">
        <v>11</v>
      </c>
      <c r="E516" s="4" t="s">
        <v>22</v>
      </c>
      <c r="F516" s="4" t="s">
        <v>47</v>
      </c>
      <c r="G516" s="4" t="s">
        <v>1090</v>
      </c>
      <c r="H516" s="5">
        <v>46.784382822205302</v>
      </c>
      <c r="I516" s="5">
        <v>32.951143317828198</v>
      </c>
      <c r="K516" s="6">
        <v>162.91999999999999</v>
      </c>
      <c r="L516" s="7">
        <v>160.18808341719799</v>
      </c>
    </row>
    <row r="517" spans="1:12" x14ac:dyDescent="0.25">
      <c r="A517" s="4" t="s">
        <v>563</v>
      </c>
      <c r="B517" s="4" t="s">
        <v>23</v>
      </c>
      <c r="C517" s="4">
        <v>45</v>
      </c>
      <c r="D517" s="4" t="s">
        <v>12</v>
      </c>
      <c r="E517" s="4" t="s">
        <v>22</v>
      </c>
      <c r="F517" s="4" t="s">
        <v>47</v>
      </c>
      <c r="G517" s="4" t="s">
        <v>1090</v>
      </c>
      <c r="H517" s="5">
        <v>46.784382822205302</v>
      </c>
      <c r="I517" s="5">
        <v>41.764737134078999</v>
      </c>
      <c r="K517" s="6">
        <v>184.63</v>
      </c>
      <c r="L517" s="7">
        <v>181.50510936127799</v>
      </c>
    </row>
    <row r="518" spans="1:12" x14ac:dyDescent="0.25">
      <c r="A518" s="4" t="s">
        <v>564</v>
      </c>
      <c r="B518" s="4" t="s">
        <v>23</v>
      </c>
      <c r="C518" s="4">
        <v>45</v>
      </c>
      <c r="D518" s="4" t="s">
        <v>13</v>
      </c>
      <c r="E518" s="4" t="s">
        <v>22</v>
      </c>
      <c r="F518" s="4" t="s">
        <v>47</v>
      </c>
      <c r="G518" s="4" t="s">
        <v>1090</v>
      </c>
      <c r="H518" s="5">
        <v>46.784382822205302</v>
      </c>
      <c r="I518" s="5">
        <v>52.179962345923201</v>
      </c>
      <c r="K518" s="6">
        <v>200.23</v>
      </c>
      <c r="L518" s="7">
        <v>196.861520453639</v>
      </c>
    </row>
    <row r="519" spans="1:12" x14ac:dyDescent="0.25">
      <c r="A519" s="4" t="s">
        <v>565</v>
      </c>
      <c r="B519" s="4" t="s">
        <v>23</v>
      </c>
      <c r="C519" s="4">
        <v>45</v>
      </c>
      <c r="D519" s="4" t="s">
        <v>14</v>
      </c>
      <c r="E519" s="4" t="s">
        <v>22</v>
      </c>
      <c r="F519" s="4" t="s">
        <v>53</v>
      </c>
      <c r="G519" s="4" t="s">
        <v>1090</v>
      </c>
      <c r="H519" s="5">
        <v>46.784382822205302</v>
      </c>
      <c r="I519" s="5">
        <v>63.983833587364302</v>
      </c>
      <c r="K519" s="6">
        <v>213.52</v>
      </c>
      <c r="L519" s="7">
        <v>209.93237028659499</v>
      </c>
    </row>
    <row r="520" spans="1:12" x14ac:dyDescent="0.25">
      <c r="A520" s="4" t="s">
        <v>566</v>
      </c>
      <c r="B520" s="4" t="s">
        <v>23</v>
      </c>
      <c r="C520" s="4">
        <v>45</v>
      </c>
      <c r="D520" s="4" t="s">
        <v>1091</v>
      </c>
      <c r="E520" s="4" t="s">
        <v>22</v>
      </c>
      <c r="F520" s="4" t="s">
        <v>53</v>
      </c>
      <c r="G520" s="4" t="s">
        <v>1090</v>
      </c>
      <c r="H520" s="5">
        <v>46.784382822205302</v>
      </c>
      <c r="I520" s="5">
        <v>52.755931101178298</v>
      </c>
      <c r="K520" s="6">
        <v>192.24</v>
      </c>
      <c r="L520" s="7">
        <v>188.99795517681201</v>
      </c>
    </row>
    <row r="521" spans="1:12" x14ac:dyDescent="0.25">
      <c r="A521" s="4" t="s">
        <v>567</v>
      </c>
      <c r="B521" s="4" t="s">
        <v>23</v>
      </c>
      <c r="C521" s="4">
        <v>45</v>
      </c>
      <c r="D521" s="4" t="s">
        <v>15</v>
      </c>
      <c r="E521" s="4" t="s">
        <v>22</v>
      </c>
      <c r="F521" s="4" t="s">
        <v>47</v>
      </c>
      <c r="G521" s="4" t="s">
        <v>1090</v>
      </c>
      <c r="H521" s="5">
        <v>46.784382822205302</v>
      </c>
      <c r="I521" s="5">
        <v>38.247501706710899</v>
      </c>
      <c r="K521" s="6">
        <v>205.72</v>
      </c>
      <c r="L521" s="7">
        <v>202.18226129074401</v>
      </c>
    </row>
    <row r="522" spans="1:12" x14ac:dyDescent="0.25">
      <c r="A522" s="4" t="s">
        <v>568</v>
      </c>
      <c r="B522" s="4" t="s">
        <v>7</v>
      </c>
      <c r="C522" s="4">
        <v>60</v>
      </c>
      <c r="D522" s="4" t="s">
        <v>8</v>
      </c>
      <c r="E522" s="4" t="s">
        <v>9</v>
      </c>
      <c r="F522" s="4" t="s">
        <v>47</v>
      </c>
      <c r="G522" s="4" t="s">
        <v>1090</v>
      </c>
      <c r="H522" s="5">
        <v>60.449325982848201</v>
      </c>
      <c r="I522" s="5">
        <v>28.420365176992199</v>
      </c>
      <c r="K522" s="6">
        <v>142.21</v>
      </c>
      <c r="L522" s="7">
        <v>139.82903874279199</v>
      </c>
    </row>
    <row r="523" spans="1:12" x14ac:dyDescent="0.25">
      <c r="A523" s="4" t="s">
        <v>569</v>
      </c>
      <c r="B523" s="4" t="s">
        <v>7</v>
      </c>
      <c r="C523" s="4">
        <v>60</v>
      </c>
      <c r="D523" s="4" t="s">
        <v>10</v>
      </c>
      <c r="E523" s="4" t="s">
        <v>9</v>
      </c>
      <c r="F523" s="4" t="s">
        <v>47</v>
      </c>
      <c r="G523" s="4" t="s">
        <v>1090</v>
      </c>
      <c r="H523" s="5">
        <v>60.449325982848201</v>
      </c>
      <c r="I523" s="5">
        <v>43.315238971518497</v>
      </c>
      <c r="K523" s="6">
        <v>202.16</v>
      </c>
      <c r="L523" s="7">
        <v>198.75405771485001</v>
      </c>
    </row>
    <row r="524" spans="1:12" x14ac:dyDescent="0.25">
      <c r="A524" s="4" t="s">
        <v>570</v>
      </c>
      <c r="B524" s="4" t="s">
        <v>7</v>
      </c>
      <c r="C524" s="4">
        <v>60</v>
      </c>
      <c r="D524" s="4" t="s">
        <v>11</v>
      </c>
      <c r="E524" s="4" t="s">
        <v>9</v>
      </c>
      <c r="F524" s="4" t="s">
        <v>47</v>
      </c>
      <c r="G524" s="4" t="s">
        <v>1090</v>
      </c>
      <c r="H524" s="5">
        <v>60.449325982848201</v>
      </c>
      <c r="I524" s="5">
        <v>57.992162176368602</v>
      </c>
      <c r="K524" s="6">
        <v>247.92</v>
      </c>
      <c r="L524" s="7">
        <v>243.74525618601001</v>
      </c>
    </row>
    <row r="525" spans="1:12" x14ac:dyDescent="0.25">
      <c r="A525" s="4" t="s">
        <v>571</v>
      </c>
      <c r="B525" s="4" t="s">
        <v>7</v>
      </c>
      <c r="C525" s="4">
        <v>60</v>
      </c>
      <c r="D525" s="4" t="s">
        <v>12</v>
      </c>
      <c r="E525" s="4" t="s">
        <v>9</v>
      </c>
      <c r="F525" s="4" t="s">
        <v>47</v>
      </c>
      <c r="G525" s="4" t="s">
        <v>1090</v>
      </c>
      <c r="H525" s="5">
        <v>60.449325982848201</v>
      </c>
      <c r="I525" s="5">
        <v>73.386625767611207</v>
      </c>
      <c r="K525" s="6">
        <v>297.16000000000003</v>
      </c>
      <c r="L525" s="7">
        <v>292.10366360074403</v>
      </c>
    </row>
    <row r="526" spans="1:12" x14ac:dyDescent="0.25">
      <c r="A526" s="4" t="s">
        <v>572</v>
      </c>
      <c r="B526" s="4" t="s">
        <v>7</v>
      </c>
      <c r="C526" s="4">
        <v>60</v>
      </c>
      <c r="D526" s="4" t="s">
        <v>13</v>
      </c>
      <c r="E526" s="4" t="s">
        <v>9</v>
      </c>
      <c r="F526" s="4" t="s">
        <v>47</v>
      </c>
      <c r="G526" s="4" t="s">
        <v>1090</v>
      </c>
      <c r="H526" s="5">
        <v>60.449325982848201</v>
      </c>
      <c r="I526" s="5">
        <v>91.490109834604993</v>
      </c>
      <c r="K526" s="6">
        <v>328.59</v>
      </c>
      <c r="L526" s="7">
        <v>323.03675956425599</v>
      </c>
    </row>
    <row r="527" spans="1:12" x14ac:dyDescent="0.25">
      <c r="A527" s="4" t="s">
        <v>573</v>
      </c>
      <c r="B527" s="4" t="s">
        <v>7</v>
      </c>
      <c r="C527" s="4">
        <v>60</v>
      </c>
      <c r="D527" s="4" t="s">
        <v>14</v>
      </c>
      <c r="E527" s="4" t="s">
        <v>9</v>
      </c>
      <c r="F527" s="4" t="s">
        <v>53</v>
      </c>
      <c r="G527" s="4" t="s">
        <v>1090</v>
      </c>
      <c r="H527" s="5">
        <v>60.449325982848201</v>
      </c>
      <c r="I527" s="5">
        <v>112.85360153183299</v>
      </c>
      <c r="K527" s="6">
        <v>369.32</v>
      </c>
      <c r="L527" s="7">
        <v>363.07306439835202</v>
      </c>
    </row>
    <row r="528" spans="1:12" x14ac:dyDescent="0.25">
      <c r="A528" s="4" t="s">
        <v>574</v>
      </c>
      <c r="B528" s="4" t="s">
        <v>7</v>
      </c>
      <c r="C528" s="4">
        <v>60</v>
      </c>
      <c r="D528" s="4" t="s">
        <v>1091</v>
      </c>
      <c r="E528" s="4" t="s">
        <v>9</v>
      </c>
      <c r="F528" s="4" t="s">
        <v>53</v>
      </c>
      <c r="G528" s="4" t="s">
        <v>1090</v>
      </c>
      <c r="H528" s="5">
        <v>60.449325982848201</v>
      </c>
      <c r="I528" s="5">
        <v>92.981939932271004</v>
      </c>
      <c r="K528" s="6">
        <v>320.26</v>
      </c>
      <c r="L528" s="7">
        <v>314.83497761732599</v>
      </c>
    </row>
    <row r="529" spans="1:12" x14ac:dyDescent="0.25">
      <c r="A529" s="4" t="s">
        <v>575</v>
      </c>
      <c r="B529" s="4" t="s">
        <v>7</v>
      </c>
      <c r="C529" s="4">
        <v>60</v>
      </c>
      <c r="D529" s="4" t="s">
        <v>15</v>
      </c>
      <c r="E529" s="4" t="s">
        <v>9</v>
      </c>
      <c r="F529" s="4" t="s">
        <v>47</v>
      </c>
      <c r="G529" s="4" t="s">
        <v>1090</v>
      </c>
      <c r="H529" s="5">
        <v>60.449325982848201</v>
      </c>
      <c r="I529" s="5">
        <v>67.718031552957001</v>
      </c>
      <c r="K529" s="6">
        <v>310.25</v>
      </c>
      <c r="L529" s="7">
        <v>304.90045915918603</v>
      </c>
    </row>
    <row r="530" spans="1:12" x14ac:dyDescent="0.25">
      <c r="A530" s="4" t="s">
        <v>576</v>
      </c>
      <c r="B530" s="4" t="s">
        <v>7</v>
      </c>
      <c r="C530" s="4">
        <v>60</v>
      </c>
      <c r="D530" s="4" t="s">
        <v>8</v>
      </c>
      <c r="E530" s="4" t="s">
        <v>16</v>
      </c>
      <c r="F530" s="4" t="s">
        <v>47</v>
      </c>
      <c r="G530" s="4" t="s">
        <v>1092</v>
      </c>
      <c r="H530" s="5">
        <v>60.449325982848201</v>
      </c>
      <c r="I530" s="5">
        <v>27.075404472615698</v>
      </c>
      <c r="K530" s="6">
        <v>268.31</v>
      </c>
      <c r="L530" s="7">
        <v>263.70322789238901</v>
      </c>
    </row>
    <row r="531" spans="1:12" x14ac:dyDescent="0.25">
      <c r="A531" s="4" t="s">
        <v>577</v>
      </c>
      <c r="B531" s="4" t="s">
        <v>7</v>
      </c>
      <c r="C531" s="4">
        <v>60</v>
      </c>
      <c r="D531" s="4" t="s">
        <v>8</v>
      </c>
      <c r="E531" s="4" t="s">
        <v>16</v>
      </c>
      <c r="F531" s="4" t="s">
        <v>47</v>
      </c>
      <c r="G531" s="4" t="s">
        <v>1093</v>
      </c>
      <c r="H531" s="5"/>
      <c r="I531" s="5"/>
      <c r="K531" s="6">
        <v>216.23</v>
      </c>
      <c r="L531" s="7"/>
    </row>
    <row r="532" spans="1:12" x14ac:dyDescent="0.25">
      <c r="A532" s="4" t="s">
        <v>578</v>
      </c>
      <c r="B532" s="4" t="s">
        <v>7</v>
      </c>
      <c r="C532" s="4">
        <v>60</v>
      </c>
      <c r="D532" s="4" t="s">
        <v>10</v>
      </c>
      <c r="E532" s="4" t="s">
        <v>16</v>
      </c>
      <c r="F532" s="4" t="s">
        <v>47</v>
      </c>
      <c r="G532" s="4" t="s">
        <v>1090</v>
      </c>
      <c r="H532" s="5">
        <v>60.449325982848201</v>
      </c>
      <c r="I532" s="5">
        <v>41.348055717620703</v>
      </c>
      <c r="K532" s="6">
        <v>360.19</v>
      </c>
      <c r="L532" s="7">
        <v>354.03008932569099</v>
      </c>
    </row>
    <row r="533" spans="1:12" x14ac:dyDescent="0.25">
      <c r="A533" s="4" t="s">
        <v>579</v>
      </c>
      <c r="B533" s="4" t="s">
        <v>7</v>
      </c>
      <c r="C533" s="4">
        <v>60</v>
      </c>
      <c r="D533" s="4" t="s">
        <v>11</v>
      </c>
      <c r="E533" s="4" t="s">
        <v>16</v>
      </c>
      <c r="F533" s="4" t="s">
        <v>47</v>
      </c>
      <c r="G533" s="4" t="s">
        <v>1090</v>
      </c>
      <c r="H533" s="5">
        <v>60.449325982848201</v>
      </c>
      <c r="I533" s="5">
        <v>55.488047477505603</v>
      </c>
      <c r="K533" s="6">
        <v>422.01</v>
      </c>
      <c r="L533" s="7">
        <v>414.82783201039899</v>
      </c>
    </row>
    <row r="534" spans="1:12" x14ac:dyDescent="0.25">
      <c r="A534" s="4" t="s">
        <v>580</v>
      </c>
      <c r="B534" s="4" t="s">
        <v>7</v>
      </c>
      <c r="C534" s="4">
        <v>60</v>
      </c>
      <c r="D534" s="4" t="s">
        <v>12</v>
      </c>
      <c r="E534" s="4" t="s">
        <v>16</v>
      </c>
      <c r="F534" s="4" t="s">
        <v>47</v>
      </c>
      <c r="G534" s="4" t="s">
        <v>1090</v>
      </c>
      <c r="H534" s="5">
        <v>60.449325982848201</v>
      </c>
      <c r="I534" s="5">
        <v>70.341599023525703</v>
      </c>
      <c r="K534" s="6">
        <v>471.6</v>
      </c>
      <c r="L534" s="7">
        <v>463.51843359884901</v>
      </c>
    </row>
    <row r="535" spans="1:12" x14ac:dyDescent="0.25">
      <c r="A535" s="4" t="s">
        <v>581</v>
      </c>
      <c r="B535" s="4" t="s">
        <v>7</v>
      </c>
      <c r="C535" s="4">
        <v>60</v>
      </c>
      <c r="D535" s="4" t="s">
        <v>13</v>
      </c>
      <c r="E535" s="4" t="s">
        <v>16</v>
      </c>
      <c r="F535" s="4" t="s">
        <v>47</v>
      </c>
      <c r="G535" s="4" t="s">
        <v>1090</v>
      </c>
      <c r="H535" s="5">
        <v>60.449325982848201</v>
      </c>
      <c r="I535" s="5">
        <v>87.9034746260959</v>
      </c>
      <c r="K535" s="6">
        <v>528.44000000000005</v>
      </c>
      <c r="L535" s="7">
        <v>519.34094641934996</v>
      </c>
    </row>
    <row r="536" spans="1:12" x14ac:dyDescent="0.25">
      <c r="A536" s="4" t="s">
        <v>582</v>
      </c>
      <c r="B536" s="4" t="s">
        <v>7</v>
      </c>
      <c r="C536" s="4">
        <v>60</v>
      </c>
      <c r="D536" s="4" t="s">
        <v>14</v>
      </c>
      <c r="E536" s="4" t="s">
        <v>16</v>
      </c>
      <c r="F536" s="4" t="s">
        <v>53</v>
      </c>
      <c r="G536" s="4" t="s">
        <v>1090</v>
      </c>
      <c r="H536" s="5">
        <v>60.449325982848201</v>
      </c>
      <c r="I536" s="5">
        <v>107.72061259388801</v>
      </c>
      <c r="K536" s="6">
        <v>653.66999999999996</v>
      </c>
      <c r="L536" s="7">
        <v>642.40583790953497</v>
      </c>
    </row>
    <row r="537" spans="1:12" x14ac:dyDescent="0.25">
      <c r="A537" s="4" t="s">
        <v>583</v>
      </c>
      <c r="B537" s="4" t="s">
        <v>7</v>
      </c>
      <c r="C537" s="4">
        <v>60</v>
      </c>
      <c r="D537" s="4" t="s">
        <v>1091</v>
      </c>
      <c r="E537" s="4" t="s">
        <v>16</v>
      </c>
      <c r="F537" s="4" t="s">
        <v>53</v>
      </c>
      <c r="G537" s="4" t="s">
        <v>1090</v>
      </c>
      <c r="H537" s="5">
        <v>60.449325982848201</v>
      </c>
      <c r="I537" s="5">
        <v>88.824657938459694</v>
      </c>
      <c r="K537" s="6">
        <v>590.15</v>
      </c>
      <c r="L537" s="7">
        <v>579.93027247377802</v>
      </c>
    </row>
    <row r="538" spans="1:12" x14ac:dyDescent="0.25">
      <c r="A538" s="4" t="s">
        <v>584</v>
      </c>
      <c r="B538" s="4" t="s">
        <v>7</v>
      </c>
      <c r="C538" s="4">
        <v>60</v>
      </c>
      <c r="D538" s="4" t="s">
        <v>15</v>
      </c>
      <c r="E538" s="4" t="s">
        <v>16</v>
      </c>
      <c r="F538" s="4" t="s">
        <v>47</v>
      </c>
      <c r="G538" s="4" t="s">
        <v>1090</v>
      </c>
      <c r="H538" s="5">
        <v>60.449325982848201</v>
      </c>
      <c r="I538" s="5">
        <v>64.365999619590994</v>
      </c>
      <c r="K538" s="6">
        <v>498.2</v>
      </c>
      <c r="L538" s="7">
        <v>489.53334480958699</v>
      </c>
    </row>
    <row r="539" spans="1:12" x14ac:dyDescent="0.25">
      <c r="A539" s="4" t="s">
        <v>585</v>
      </c>
      <c r="B539" s="4" t="s">
        <v>7</v>
      </c>
      <c r="C539" s="4">
        <v>60</v>
      </c>
      <c r="D539" s="4" t="s">
        <v>8</v>
      </c>
      <c r="E539" s="4" t="s">
        <v>17</v>
      </c>
      <c r="F539" s="4" t="s">
        <v>47</v>
      </c>
      <c r="G539" s="4" t="s">
        <v>1090</v>
      </c>
      <c r="H539" s="5">
        <v>60.449325982848201</v>
      </c>
      <c r="I539" s="5">
        <v>29.564874560335099</v>
      </c>
      <c r="K539" s="6">
        <v>216.23</v>
      </c>
      <c r="L539" s="7">
        <v>212.53097565281001</v>
      </c>
    </row>
    <row r="540" spans="1:12" x14ac:dyDescent="0.25">
      <c r="A540" s="4" t="s">
        <v>586</v>
      </c>
      <c r="B540" s="4" t="s">
        <v>7</v>
      </c>
      <c r="C540" s="4">
        <v>60</v>
      </c>
      <c r="D540" s="4" t="s">
        <v>10</v>
      </c>
      <c r="E540" s="4" t="s">
        <v>17</v>
      </c>
      <c r="F540" s="4" t="s">
        <v>47</v>
      </c>
      <c r="G540" s="4" t="s">
        <v>1090</v>
      </c>
      <c r="H540" s="5">
        <v>60.449325982848201</v>
      </c>
      <c r="I540" s="5">
        <v>44.995241666970102</v>
      </c>
      <c r="K540" s="6">
        <v>291.31</v>
      </c>
      <c r="L540" s="7">
        <v>286.33156432677498</v>
      </c>
    </row>
    <row r="541" spans="1:12" x14ac:dyDescent="0.25">
      <c r="A541" s="4" t="s">
        <v>587</v>
      </c>
      <c r="B541" s="4" t="s">
        <v>7</v>
      </c>
      <c r="C541" s="4">
        <v>60</v>
      </c>
      <c r="D541" s="4" t="s">
        <v>11</v>
      </c>
      <c r="E541" s="4" t="s">
        <v>17</v>
      </c>
      <c r="F541" s="4" t="s">
        <v>47</v>
      </c>
      <c r="G541" s="4" t="s">
        <v>1090</v>
      </c>
      <c r="H541" s="5">
        <v>60.449325982848201</v>
      </c>
      <c r="I541" s="5">
        <v>60.141273654136697</v>
      </c>
      <c r="K541" s="6">
        <v>341.36</v>
      </c>
      <c r="L541" s="7">
        <v>335.53183996963497</v>
      </c>
    </row>
    <row r="542" spans="1:12" x14ac:dyDescent="0.25">
      <c r="A542" s="4" t="s">
        <v>588</v>
      </c>
      <c r="B542" s="4" t="s">
        <v>7</v>
      </c>
      <c r="C542" s="4">
        <v>60</v>
      </c>
      <c r="D542" s="4" t="s">
        <v>12</v>
      </c>
      <c r="E542" s="4" t="s">
        <v>17</v>
      </c>
      <c r="F542" s="4" t="s">
        <v>47</v>
      </c>
      <c r="G542" s="4" t="s">
        <v>1090</v>
      </c>
      <c r="H542" s="5">
        <v>60.449325982848201</v>
      </c>
      <c r="I542" s="5">
        <v>76.011244845912998</v>
      </c>
      <c r="K542" s="6">
        <v>395.69</v>
      </c>
      <c r="L542" s="7">
        <v>388.905143899807</v>
      </c>
    </row>
    <row r="543" spans="1:12" x14ac:dyDescent="0.25">
      <c r="A543" s="4" t="s">
        <v>589</v>
      </c>
      <c r="B543" s="4" t="s">
        <v>7</v>
      </c>
      <c r="C543" s="4">
        <v>60</v>
      </c>
      <c r="D543" s="4" t="s">
        <v>13</v>
      </c>
      <c r="E543" s="4" t="s">
        <v>17</v>
      </c>
      <c r="F543" s="4" t="s">
        <v>47</v>
      </c>
      <c r="G543" s="4" t="s">
        <v>1090</v>
      </c>
      <c r="H543" s="5">
        <v>60.449325982848201</v>
      </c>
      <c r="I543" s="5">
        <v>94.602561206552906</v>
      </c>
      <c r="K543" s="6">
        <v>454.27</v>
      </c>
      <c r="L543" s="7">
        <v>446.48529184804403</v>
      </c>
    </row>
    <row r="544" spans="1:12" x14ac:dyDescent="0.25">
      <c r="A544" s="4" t="s">
        <v>590</v>
      </c>
      <c r="B544" s="4" t="s">
        <v>7</v>
      </c>
      <c r="C544" s="4">
        <v>60</v>
      </c>
      <c r="D544" s="4" t="s">
        <v>14</v>
      </c>
      <c r="E544" s="4" t="s">
        <v>17</v>
      </c>
      <c r="F544" s="4" t="s">
        <v>53</v>
      </c>
      <c r="G544" s="4" t="s">
        <v>1090</v>
      </c>
      <c r="H544" s="5">
        <v>60.449325982848201</v>
      </c>
      <c r="I544" s="5">
        <v>117.236645963147</v>
      </c>
      <c r="K544" s="6">
        <v>499.08</v>
      </c>
      <c r="L544" s="7">
        <v>490.566787650099</v>
      </c>
    </row>
    <row r="545" spans="1:12" x14ac:dyDescent="0.25">
      <c r="A545" s="4" t="s">
        <v>591</v>
      </c>
      <c r="B545" s="4" t="s">
        <v>7</v>
      </c>
      <c r="C545" s="4">
        <v>60</v>
      </c>
      <c r="D545" s="4" t="s">
        <v>1091</v>
      </c>
      <c r="E545" s="4" t="s">
        <v>17</v>
      </c>
      <c r="F545" s="4" t="s">
        <v>53</v>
      </c>
      <c r="G545" s="4" t="s">
        <v>1090</v>
      </c>
      <c r="H545" s="5">
        <v>60.449325982848201</v>
      </c>
      <c r="I545" s="5">
        <v>96.537519386221405</v>
      </c>
      <c r="K545" s="6">
        <v>457.43</v>
      </c>
      <c r="L545" s="7">
        <v>449.52530338377898</v>
      </c>
    </row>
    <row r="546" spans="1:12" x14ac:dyDescent="0.25">
      <c r="A546" s="4" t="s">
        <v>592</v>
      </c>
      <c r="B546" s="4" t="s">
        <v>7</v>
      </c>
      <c r="C546" s="4">
        <v>60</v>
      </c>
      <c r="D546" s="4" t="s">
        <v>15</v>
      </c>
      <c r="E546" s="4" t="s">
        <v>17</v>
      </c>
      <c r="F546" s="4" t="s">
        <v>47</v>
      </c>
      <c r="G546" s="4" t="s">
        <v>1090</v>
      </c>
      <c r="H546" s="5">
        <v>60.449325982848201</v>
      </c>
      <c r="I546" s="5">
        <v>70.560620578239906</v>
      </c>
      <c r="K546" s="6">
        <v>429.27</v>
      </c>
      <c r="L546" s="7">
        <v>421.86633355590902</v>
      </c>
    </row>
    <row r="547" spans="1:12" x14ac:dyDescent="0.25">
      <c r="A547" s="4" t="s">
        <v>593</v>
      </c>
      <c r="B547" s="4" t="s">
        <v>7</v>
      </c>
      <c r="C547" s="4">
        <v>60</v>
      </c>
      <c r="D547" s="4" t="s">
        <v>8</v>
      </c>
      <c r="E547" s="4" t="s">
        <v>18</v>
      </c>
      <c r="F547" s="4" t="s">
        <v>47</v>
      </c>
      <c r="G547" s="4" t="s">
        <v>1090</v>
      </c>
      <c r="H547" s="5">
        <v>60.449325982848201</v>
      </c>
      <c r="I547" s="5">
        <v>24.810906607726501</v>
      </c>
      <c r="K547" s="6">
        <v>145.81</v>
      </c>
      <c r="L547" s="7">
        <v>143.34394099976299</v>
      </c>
    </row>
    <row r="548" spans="1:12" x14ac:dyDescent="0.25">
      <c r="A548" s="4" t="s">
        <v>594</v>
      </c>
      <c r="B548" s="4" t="s">
        <v>7</v>
      </c>
      <c r="C548" s="4">
        <v>60</v>
      </c>
      <c r="D548" s="4" t="s">
        <v>10</v>
      </c>
      <c r="E548" s="4" t="s">
        <v>18</v>
      </c>
      <c r="F548" s="4" t="s">
        <v>47</v>
      </c>
      <c r="G548" s="4" t="s">
        <v>1090</v>
      </c>
      <c r="H548" s="5">
        <v>60.449325982848201</v>
      </c>
      <c r="I548" s="5">
        <v>37.888893420196297</v>
      </c>
      <c r="K548" s="6">
        <v>208.84</v>
      </c>
      <c r="L548" s="7">
        <v>205.30016115666001</v>
      </c>
    </row>
    <row r="549" spans="1:12" x14ac:dyDescent="0.25">
      <c r="A549" s="4" t="s">
        <v>595</v>
      </c>
      <c r="B549" s="4" t="s">
        <v>7</v>
      </c>
      <c r="C549" s="4">
        <v>60</v>
      </c>
      <c r="D549" s="4" t="s">
        <v>11</v>
      </c>
      <c r="E549" s="4" t="s">
        <v>18</v>
      </c>
      <c r="F549" s="4" t="s">
        <v>47</v>
      </c>
      <c r="G549" s="4" t="s">
        <v>1090</v>
      </c>
      <c r="H549" s="5">
        <v>60.449325982848201</v>
      </c>
      <c r="I549" s="5">
        <v>50.844450809178902</v>
      </c>
      <c r="K549" s="6">
        <v>244.68</v>
      </c>
      <c r="L549" s="7">
        <v>240.54649671267799</v>
      </c>
    </row>
    <row r="550" spans="1:12" x14ac:dyDescent="0.25">
      <c r="A550" s="4" t="s">
        <v>596</v>
      </c>
      <c r="B550" s="4" t="s">
        <v>7</v>
      </c>
      <c r="C550" s="4">
        <v>60</v>
      </c>
      <c r="D550" s="4" t="s">
        <v>12</v>
      </c>
      <c r="E550" s="4" t="s">
        <v>18</v>
      </c>
      <c r="F550" s="4" t="s">
        <v>47</v>
      </c>
      <c r="G550" s="4" t="s">
        <v>1090</v>
      </c>
      <c r="H550" s="5">
        <v>60.449325982848201</v>
      </c>
      <c r="I550" s="5">
        <v>64.453537685356295</v>
      </c>
      <c r="K550" s="6">
        <v>275.97000000000003</v>
      </c>
      <c r="L550" s="7">
        <v>271.269001155193</v>
      </c>
    </row>
    <row r="551" spans="1:12" x14ac:dyDescent="0.25">
      <c r="A551" s="4" t="s">
        <v>597</v>
      </c>
      <c r="B551" s="4" t="s">
        <v>7</v>
      </c>
      <c r="C551" s="4">
        <v>60</v>
      </c>
      <c r="D551" s="4" t="s">
        <v>13</v>
      </c>
      <c r="E551" s="4" t="s">
        <v>18</v>
      </c>
      <c r="F551" s="4" t="s">
        <v>47</v>
      </c>
      <c r="G551" s="4" t="s">
        <v>1090</v>
      </c>
      <c r="H551" s="5">
        <v>60.449325982848201</v>
      </c>
      <c r="I551" s="5">
        <v>80.542951579973405</v>
      </c>
      <c r="K551" s="6">
        <v>301.89</v>
      </c>
      <c r="L551" s="7">
        <v>296.76085829357402</v>
      </c>
    </row>
    <row r="552" spans="1:12" x14ac:dyDescent="0.25">
      <c r="A552" s="4" t="s">
        <v>598</v>
      </c>
      <c r="B552" s="4" t="s">
        <v>7</v>
      </c>
      <c r="C552" s="4">
        <v>60</v>
      </c>
      <c r="D552" s="4" t="s">
        <v>14</v>
      </c>
      <c r="E552" s="4" t="s">
        <v>18</v>
      </c>
      <c r="F552" s="4" t="s">
        <v>53</v>
      </c>
      <c r="G552" s="4" t="s">
        <v>1090</v>
      </c>
      <c r="H552" s="5">
        <v>60.449325982848201</v>
      </c>
      <c r="I552" s="5">
        <v>98.708835970157807</v>
      </c>
      <c r="K552" s="6">
        <v>309.02999999999997</v>
      </c>
      <c r="L552" s="7">
        <v>303.849747198214</v>
      </c>
    </row>
    <row r="553" spans="1:12" x14ac:dyDescent="0.25">
      <c r="A553" s="4" t="s">
        <v>599</v>
      </c>
      <c r="B553" s="4" t="s">
        <v>7</v>
      </c>
      <c r="C553" s="4">
        <v>60</v>
      </c>
      <c r="D553" s="4" t="s">
        <v>1091</v>
      </c>
      <c r="E553" s="4" t="s">
        <v>18</v>
      </c>
      <c r="F553" s="4" t="s">
        <v>53</v>
      </c>
      <c r="G553" s="4" t="s">
        <v>1090</v>
      </c>
      <c r="H553" s="5">
        <v>60.449325982848201</v>
      </c>
      <c r="I553" s="5">
        <v>81.392870311251599</v>
      </c>
      <c r="K553" s="6">
        <v>274.44</v>
      </c>
      <c r="L553" s="7">
        <v>269.83244717615997</v>
      </c>
    </row>
    <row r="554" spans="1:12" x14ac:dyDescent="0.25">
      <c r="A554" s="4" t="s">
        <v>600</v>
      </c>
      <c r="B554" s="4" t="s">
        <v>7</v>
      </c>
      <c r="C554" s="4">
        <v>60</v>
      </c>
      <c r="D554" s="4" t="s">
        <v>15</v>
      </c>
      <c r="E554" s="4" t="s">
        <v>18</v>
      </c>
      <c r="F554" s="4" t="s">
        <v>47</v>
      </c>
      <c r="G554" s="4" t="s">
        <v>1090</v>
      </c>
      <c r="H554" s="5">
        <v>60.449325982848201</v>
      </c>
      <c r="I554" s="5">
        <v>58.984319564579302</v>
      </c>
      <c r="K554" s="6">
        <v>302.79000000000002</v>
      </c>
      <c r="L554" s="7">
        <v>297.54527718546899</v>
      </c>
    </row>
    <row r="555" spans="1:12" x14ac:dyDescent="0.25">
      <c r="A555" s="4" t="s">
        <v>601</v>
      </c>
      <c r="B555" s="4" t="s">
        <v>7</v>
      </c>
      <c r="C555" s="4">
        <v>60</v>
      </c>
      <c r="D555" s="4" t="s">
        <v>8</v>
      </c>
      <c r="E555" s="4" t="s">
        <v>19</v>
      </c>
      <c r="F555" s="4" t="s">
        <v>47</v>
      </c>
      <c r="G555" s="4" t="s">
        <v>1090</v>
      </c>
      <c r="H555" s="5">
        <v>60.449325982848201</v>
      </c>
      <c r="I555" s="5">
        <v>26.786073759945602</v>
      </c>
      <c r="K555" s="6">
        <v>151.9</v>
      </c>
      <c r="L555" s="7">
        <v>149.338657460874</v>
      </c>
    </row>
    <row r="556" spans="1:12" x14ac:dyDescent="0.25">
      <c r="A556" s="4" t="s">
        <v>602</v>
      </c>
      <c r="B556" s="4" t="s">
        <v>7</v>
      </c>
      <c r="C556" s="4">
        <v>60</v>
      </c>
      <c r="D556" s="4" t="s">
        <v>10</v>
      </c>
      <c r="E556" s="4" t="s">
        <v>19</v>
      </c>
      <c r="F556" s="4" t="s">
        <v>47</v>
      </c>
      <c r="G556" s="4" t="s">
        <v>1090</v>
      </c>
      <c r="H556" s="5">
        <v>60.449325982848201</v>
      </c>
      <c r="I556" s="5">
        <v>40.904720692472601</v>
      </c>
      <c r="K556" s="6">
        <v>216.31</v>
      </c>
      <c r="L556" s="7">
        <v>212.691378836323</v>
      </c>
    </row>
    <row r="557" spans="1:12" x14ac:dyDescent="0.25">
      <c r="A557" s="4" t="s">
        <v>603</v>
      </c>
      <c r="B557" s="4" t="s">
        <v>7</v>
      </c>
      <c r="C557" s="4">
        <v>60</v>
      </c>
      <c r="D557" s="4" t="s">
        <v>11</v>
      </c>
      <c r="E557" s="4" t="s">
        <v>19</v>
      </c>
      <c r="F557" s="4" t="s">
        <v>47</v>
      </c>
      <c r="G557" s="4" t="s">
        <v>1090</v>
      </c>
      <c r="H557" s="5">
        <v>60.449325982848201</v>
      </c>
      <c r="I557" s="5">
        <v>54.890768665205599</v>
      </c>
      <c r="K557" s="6">
        <v>261.67</v>
      </c>
      <c r="L557" s="7">
        <v>257.29798978497502</v>
      </c>
    </row>
    <row r="558" spans="1:12" x14ac:dyDescent="0.25">
      <c r="A558" s="4" t="s">
        <v>604</v>
      </c>
      <c r="B558" s="4" t="s">
        <v>7</v>
      </c>
      <c r="C558" s="4">
        <v>60</v>
      </c>
      <c r="D558" s="4" t="s">
        <v>12</v>
      </c>
      <c r="E558" s="4" t="s">
        <v>19</v>
      </c>
      <c r="F558" s="4" t="s">
        <v>47</v>
      </c>
      <c r="G558" s="4" t="s">
        <v>1090</v>
      </c>
      <c r="H558" s="5">
        <v>60.449325982848201</v>
      </c>
      <c r="I558" s="5">
        <v>69.582201478306104</v>
      </c>
      <c r="K558" s="6">
        <v>285.89</v>
      </c>
      <c r="L558" s="7">
        <v>281.02518947294402</v>
      </c>
    </row>
    <row r="559" spans="1:12" x14ac:dyDescent="0.25">
      <c r="A559" s="4" t="s">
        <v>605</v>
      </c>
      <c r="B559" s="4" t="s">
        <v>7</v>
      </c>
      <c r="C559" s="4">
        <v>60</v>
      </c>
      <c r="D559" s="4" t="s">
        <v>13</v>
      </c>
      <c r="E559" s="4" t="s">
        <v>19</v>
      </c>
      <c r="F559" s="4" t="s">
        <v>47</v>
      </c>
      <c r="G559" s="4" t="s">
        <v>1090</v>
      </c>
      <c r="H559" s="5">
        <v>60.449325982848201</v>
      </c>
      <c r="I559" s="5">
        <v>86.950692736711204</v>
      </c>
      <c r="K559" s="6">
        <v>321.19</v>
      </c>
      <c r="L559" s="7">
        <v>315.75199835533698</v>
      </c>
    </row>
    <row r="560" spans="1:12" x14ac:dyDescent="0.25">
      <c r="A560" s="4" t="s">
        <v>606</v>
      </c>
      <c r="B560" s="4" t="s">
        <v>7</v>
      </c>
      <c r="C560" s="4">
        <v>60</v>
      </c>
      <c r="D560" s="4" t="s">
        <v>14</v>
      </c>
      <c r="E560" s="4" t="s">
        <v>19</v>
      </c>
      <c r="F560" s="4" t="s">
        <v>53</v>
      </c>
      <c r="G560" s="4" t="s">
        <v>1090</v>
      </c>
      <c r="H560" s="5">
        <v>60.449325982848201</v>
      </c>
      <c r="I560" s="5">
        <v>106.565767220832</v>
      </c>
      <c r="K560" s="6">
        <v>436.35</v>
      </c>
      <c r="L560" s="7">
        <v>428.93648015015702</v>
      </c>
    </row>
    <row r="561" spans="1:12" x14ac:dyDescent="0.25">
      <c r="A561" s="4" t="s">
        <v>607</v>
      </c>
      <c r="B561" s="4" t="s">
        <v>7</v>
      </c>
      <c r="C561" s="4">
        <v>60</v>
      </c>
      <c r="D561" s="4" t="s">
        <v>1091</v>
      </c>
      <c r="E561" s="4" t="s">
        <v>19</v>
      </c>
      <c r="F561" s="4" t="s">
        <v>53</v>
      </c>
      <c r="G561" s="4" t="s">
        <v>1090</v>
      </c>
      <c r="H561" s="5">
        <v>60.449325982848201</v>
      </c>
      <c r="I561" s="5">
        <v>87.871099036111204</v>
      </c>
      <c r="K561" s="6">
        <v>371.3</v>
      </c>
      <c r="L561" s="7">
        <v>365.017748603955</v>
      </c>
    </row>
    <row r="562" spans="1:12" x14ac:dyDescent="0.25">
      <c r="A562" s="4" t="s">
        <v>608</v>
      </c>
      <c r="B562" s="4" t="s">
        <v>7</v>
      </c>
      <c r="C562" s="4">
        <v>60</v>
      </c>
      <c r="D562" s="4" t="s">
        <v>15</v>
      </c>
      <c r="E562" s="4" t="s">
        <v>19</v>
      </c>
      <c r="F562" s="4" t="s">
        <v>47</v>
      </c>
      <c r="G562" s="4" t="s">
        <v>1090</v>
      </c>
      <c r="H562" s="5">
        <v>60.449325982848201</v>
      </c>
      <c r="I562" s="5">
        <v>63.680814064077403</v>
      </c>
      <c r="K562" s="6">
        <v>318.45</v>
      </c>
      <c r="L562" s="7">
        <v>312.95139425389499</v>
      </c>
    </row>
    <row r="563" spans="1:12" x14ac:dyDescent="0.25">
      <c r="A563" s="4" t="s">
        <v>609</v>
      </c>
      <c r="B563" s="4" t="s">
        <v>7</v>
      </c>
      <c r="C563" s="4">
        <v>60</v>
      </c>
      <c r="D563" s="4" t="s">
        <v>8</v>
      </c>
      <c r="E563" s="4" t="s">
        <v>20</v>
      </c>
      <c r="F563" s="4" t="s">
        <v>47</v>
      </c>
      <c r="G563" s="4" t="s">
        <v>1090</v>
      </c>
      <c r="H563" s="5">
        <v>60.449325982848201</v>
      </c>
      <c r="I563" s="5">
        <v>27.566148535423501</v>
      </c>
      <c r="K563" s="6">
        <v>163.37</v>
      </c>
      <c r="L563" s="7">
        <v>160.607317692631</v>
      </c>
    </row>
    <row r="564" spans="1:12" x14ac:dyDescent="0.25">
      <c r="A564" s="4" t="s">
        <v>610</v>
      </c>
      <c r="B564" s="4" t="s">
        <v>7</v>
      </c>
      <c r="C564" s="4">
        <v>60</v>
      </c>
      <c r="D564" s="4" t="s">
        <v>10</v>
      </c>
      <c r="E564" s="4" t="s">
        <v>20</v>
      </c>
      <c r="F564" s="4" t="s">
        <v>47</v>
      </c>
      <c r="G564" s="4" t="s">
        <v>1090</v>
      </c>
      <c r="H564" s="5">
        <v>60.449325982848201</v>
      </c>
      <c r="I564" s="5">
        <v>41.999698249645597</v>
      </c>
      <c r="K564" s="6">
        <v>228.6</v>
      </c>
      <c r="L564" s="7">
        <v>224.71775891015801</v>
      </c>
    </row>
    <row r="565" spans="1:12" x14ac:dyDescent="0.25">
      <c r="A565" s="4" t="s">
        <v>611</v>
      </c>
      <c r="B565" s="4" t="s">
        <v>7</v>
      </c>
      <c r="C565" s="4">
        <v>60</v>
      </c>
      <c r="D565" s="4" t="s">
        <v>11</v>
      </c>
      <c r="E565" s="4" t="s">
        <v>20</v>
      </c>
      <c r="F565" s="4" t="s">
        <v>47</v>
      </c>
      <c r="G565" s="4" t="s">
        <v>1090</v>
      </c>
      <c r="H565" s="5">
        <v>60.449325982848201</v>
      </c>
      <c r="I565" s="5">
        <v>56.209586924058797</v>
      </c>
      <c r="K565" s="6">
        <v>271.77999999999997</v>
      </c>
      <c r="L565" s="7">
        <v>267.17380156687602</v>
      </c>
    </row>
    <row r="566" spans="1:12" x14ac:dyDescent="0.25">
      <c r="A566" s="4" t="s">
        <v>612</v>
      </c>
      <c r="B566" s="4" t="s">
        <v>7</v>
      </c>
      <c r="C566" s="4">
        <v>60</v>
      </c>
      <c r="D566" s="4" t="s">
        <v>12</v>
      </c>
      <c r="E566" s="4" t="s">
        <v>20</v>
      </c>
      <c r="F566" s="4" t="s">
        <v>47</v>
      </c>
      <c r="G566" s="4" t="s">
        <v>1090</v>
      </c>
      <c r="H566" s="5">
        <v>60.449325982848201</v>
      </c>
      <c r="I566" s="5">
        <v>71.110624424012798</v>
      </c>
      <c r="K566" s="6">
        <v>310.26</v>
      </c>
      <c r="L566" s="7">
        <v>304.97599960218599</v>
      </c>
    </row>
    <row r="567" spans="1:12" x14ac:dyDescent="0.25">
      <c r="A567" s="4" t="s">
        <v>613</v>
      </c>
      <c r="B567" s="4" t="s">
        <v>7</v>
      </c>
      <c r="C567" s="4">
        <v>60</v>
      </c>
      <c r="D567" s="4" t="s">
        <v>13</v>
      </c>
      <c r="E567" s="4" t="s">
        <v>20</v>
      </c>
      <c r="F567" s="4" t="s">
        <v>47</v>
      </c>
      <c r="G567" s="4" t="s">
        <v>1090</v>
      </c>
      <c r="H567" s="5">
        <v>60.449325982848201</v>
      </c>
      <c r="I567" s="5">
        <v>88.618581134639101</v>
      </c>
      <c r="K567" s="6">
        <v>344.52</v>
      </c>
      <c r="L567" s="7">
        <v>338.64146757404001</v>
      </c>
    </row>
    <row r="568" spans="1:12" x14ac:dyDescent="0.25">
      <c r="A568" s="4" t="s">
        <v>614</v>
      </c>
      <c r="B568" s="4" t="s">
        <v>7</v>
      </c>
      <c r="C568" s="4">
        <v>60</v>
      </c>
      <c r="D568" s="4" t="s">
        <v>14</v>
      </c>
      <c r="E568" s="4" t="s">
        <v>20</v>
      </c>
      <c r="F568" s="4" t="s">
        <v>53</v>
      </c>
      <c r="G568" s="4" t="s">
        <v>1090</v>
      </c>
      <c r="H568" s="5">
        <v>60.449325982848201</v>
      </c>
      <c r="I568" s="5">
        <v>109.427354504365</v>
      </c>
      <c r="K568" s="6">
        <v>387.03</v>
      </c>
      <c r="L568" s="7">
        <v>380.42071313324402</v>
      </c>
    </row>
    <row r="569" spans="1:12" x14ac:dyDescent="0.25">
      <c r="A569" s="4" t="s">
        <v>615</v>
      </c>
      <c r="B569" s="4" t="s">
        <v>7</v>
      </c>
      <c r="C569" s="4">
        <v>60</v>
      </c>
      <c r="D569" s="4" t="s">
        <v>1091</v>
      </c>
      <c r="E569" s="4" t="s">
        <v>20</v>
      </c>
      <c r="F569" s="4" t="s">
        <v>53</v>
      </c>
      <c r="G569" s="4" t="s">
        <v>1090</v>
      </c>
      <c r="H569" s="5">
        <v>60.449325982848201</v>
      </c>
      <c r="I569" s="5">
        <v>90.14717864795</v>
      </c>
      <c r="K569" s="6">
        <v>316.45999999999998</v>
      </c>
      <c r="L569" s="7">
        <v>311.07809500907501</v>
      </c>
    </row>
    <row r="570" spans="1:12" x14ac:dyDescent="0.25">
      <c r="A570" s="4" t="s">
        <v>616</v>
      </c>
      <c r="B570" s="4" t="s">
        <v>7</v>
      </c>
      <c r="C570" s="4">
        <v>60</v>
      </c>
      <c r="D570" s="4" t="s">
        <v>15</v>
      </c>
      <c r="E570" s="4" t="s">
        <v>20</v>
      </c>
      <c r="F570" s="4" t="s">
        <v>47</v>
      </c>
      <c r="G570" s="4" t="s">
        <v>1090</v>
      </c>
      <c r="H570" s="5">
        <v>60.449325982848201</v>
      </c>
      <c r="I570" s="5">
        <v>65.707095148163802</v>
      </c>
      <c r="K570" s="6">
        <v>333.46</v>
      </c>
      <c r="L570" s="7">
        <v>327.71166389390402</v>
      </c>
    </row>
    <row r="571" spans="1:12" x14ac:dyDescent="0.25">
      <c r="A571" s="4" t="s">
        <v>617</v>
      </c>
      <c r="B571" s="4" t="s">
        <v>7</v>
      </c>
      <c r="C571" s="4">
        <v>60</v>
      </c>
      <c r="D571" s="4" t="s">
        <v>8</v>
      </c>
      <c r="E571" s="4" t="s">
        <v>21</v>
      </c>
      <c r="F571" s="4" t="s">
        <v>47</v>
      </c>
      <c r="G571" s="4" t="s">
        <v>1090</v>
      </c>
      <c r="H571" s="5">
        <v>60.449325982848201</v>
      </c>
      <c r="I571" s="5">
        <v>25.682735853960502</v>
      </c>
      <c r="K571" s="6">
        <v>187.62</v>
      </c>
      <c r="L571" s="7">
        <v>184.435975706736</v>
      </c>
    </row>
    <row r="572" spans="1:12" x14ac:dyDescent="0.25">
      <c r="A572" s="4" t="s">
        <v>618</v>
      </c>
      <c r="B572" s="4" t="s">
        <v>7</v>
      </c>
      <c r="C572" s="4">
        <v>60</v>
      </c>
      <c r="D572" s="4" t="s">
        <v>10</v>
      </c>
      <c r="E572" s="4" t="s">
        <v>21</v>
      </c>
      <c r="F572" s="4" t="s">
        <v>47</v>
      </c>
      <c r="G572" s="4" t="s">
        <v>1090</v>
      </c>
      <c r="H572" s="5">
        <v>60.449325982848201</v>
      </c>
      <c r="I572" s="5">
        <v>39.014602930384299</v>
      </c>
      <c r="K572" s="6">
        <v>256.06</v>
      </c>
      <c r="L572" s="7">
        <v>251.68633302766199</v>
      </c>
    </row>
    <row r="573" spans="1:12" x14ac:dyDescent="0.25">
      <c r="A573" s="4" t="s">
        <v>619</v>
      </c>
      <c r="B573" s="4" t="s">
        <v>7</v>
      </c>
      <c r="C573" s="4">
        <v>60</v>
      </c>
      <c r="D573" s="4" t="s">
        <v>11</v>
      </c>
      <c r="E573" s="4" t="s">
        <v>21</v>
      </c>
      <c r="F573" s="4" t="s">
        <v>47</v>
      </c>
      <c r="G573" s="4" t="s">
        <v>1090</v>
      </c>
      <c r="H573" s="5">
        <v>60.449325982848201</v>
      </c>
      <c r="I573" s="5">
        <v>52.035481704772899</v>
      </c>
      <c r="K573" s="6">
        <v>292.67</v>
      </c>
      <c r="L573" s="7">
        <v>287.6917723226</v>
      </c>
    </row>
    <row r="574" spans="1:12" x14ac:dyDescent="0.25">
      <c r="A574" s="4" t="s">
        <v>620</v>
      </c>
      <c r="B574" s="4" t="s">
        <v>7</v>
      </c>
      <c r="C574" s="4">
        <v>60</v>
      </c>
      <c r="D574" s="4" t="s">
        <v>12</v>
      </c>
      <c r="E574" s="4" t="s">
        <v>21</v>
      </c>
      <c r="F574" s="4" t="s">
        <v>47</v>
      </c>
      <c r="G574" s="4" t="s">
        <v>1090</v>
      </c>
      <c r="H574" s="5">
        <v>60.449325982848201</v>
      </c>
      <c r="I574" s="5">
        <v>65.660817321821995</v>
      </c>
      <c r="K574" s="6">
        <v>323.02999999999997</v>
      </c>
      <c r="L574" s="7">
        <v>317.51468426799102</v>
      </c>
    </row>
    <row r="575" spans="1:12" x14ac:dyDescent="0.25">
      <c r="A575" s="4" t="s">
        <v>621</v>
      </c>
      <c r="B575" s="4" t="s">
        <v>7</v>
      </c>
      <c r="C575" s="4">
        <v>60</v>
      </c>
      <c r="D575" s="4" t="s">
        <v>13</v>
      </c>
      <c r="E575" s="4" t="s">
        <v>21</v>
      </c>
      <c r="F575" s="4" t="s">
        <v>47</v>
      </c>
      <c r="G575" s="4" t="s">
        <v>1090</v>
      </c>
      <c r="H575" s="5">
        <v>60.449325982848201</v>
      </c>
      <c r="I575" s="5">
        <v>81.543914970360305</v>
      </c>
      <c r="K575" s="6">
        <v>354.36</v>
      </c>
      <c r="L575" s="7">
        <v>348.30232081724898</v>
      </c>
    </row>
    <row r="576" spans="1:12" x14ac:dyDescent="0.25">
      <c r="A576" s="4" t="s">
        <v>622</v>
      </c>
      <c r="B576" s="4" t="s">
        <v>7</v>
      </c>
      <c r="C576" s="4">
        <v>60</v>
      </c>
      <c r="D576" s="4" t="s">
        <v>14</v>
      </c>
      <c r="E576" s="4" t="s">
        <v>21</v>
      </c>
      <c r="F576" s="4" t="s">
        <v>53</v>
      </c>
      <c r="G576" s="4" t="s">
        <v>1090</v>
      </c>
      <c r="H576" s="5">
        <v>60.449325982848201</v>
      </c>
      <c r="I576" s="5">
        <v>101.66058030718401</v>
      </c>
      <c r="K576" s="6">
        <v>425.92</v>
      </c>
      <c r="L576" s="7">
        <v>418.73105638499499</v>
      </c>
    </row>
    <row r="577" spans="1:12" x14ac:dyDescent="0.25">
      <c r="A577" s="4" t="s">
        <v>623</v>
      </c>
      <c r="B577" s="4" t="s">
        <v>7</v>
      </c>
      <c r="C577" s="4">
        <v>60</v>
      </c>
      <c r="D577" s="4" t="s">
        <v>1091</v>
      </c>
      <c r="E577" s="4" t="s">
        <v>21</v>
      </c>
      <c r="F577" s="4" t="s">
        <v>53</v>
      </c>
      <c r="G577" s="4" t="s">
        <v>1090</v>
      </c>
      <c r="H577" s="5">
        <v>60.449325982848201</v>
      </c>
      <c r="I577" s="5">
        <v>83.649105651398202</v>
      </c>
      <c r="K577" s="6">
        <v>383.6</v>
      </c>
      <c r="L577" s="7">
        <v>377.03622131569301</v>
      </c>
    </row>
    <row r="578" spans="1:12" x14ac:dyDescent="0.25">
      <c r="A578" s="4" t="s">
        <v>624</v>
      </c>
      <c r="B578" s="4" t="s">
        <v>7</v>
      </c>
      <c r="C578" s="4">
        <v>60</v>
      </c>
      <c r="D578" s="4" t="s">
        <v>15</v>
      </c>
      <c r="E578" s="4" t="s">
        <v>21</v>
      </c>
      <c r="F578" s="4" t="s">
        <v>47</v>
      </c>
      <c r="G578" s="4" t="s">
        <v>1090</v>
      </c>
      <c r="H578" s="5">
        <v>60.449325982848201</v>
      </c>
      <c r="I578" s="5">
        <v>61.426215271743303</v>
      </c>
      <c r="K578" s="6">
        <v>363.9</v>
      </c>
      <c r="L578" s="7">
        <v>357.60130650661199</v>
      </c>
    </row>
    <row r="579" spans="1:12" x14ac:dyDescent="0.25">
      <c r="A579" s="4" t="s">
        <v>625</v>
      </c>
      <c r="B579" s="4" t="s">
        <v>7</v>
      </c>
      <c r="C579" s="4">
        <v>60</v>
      </c>
      <c r="D579" s="4" t="s">
        <v>8</v>
      </c>
      <c r="E579" s="4" t="s">
        <v>22</v>
      </c>
      <c r="F579" s="4" t="s">
        <v>47</v>
      </c>
      <c r="G579" s="4" t="s">
        <v>1090</v>
      </c>
      <c r="H579" s="5">
        <v>60.449325982848201</v>
      </c>
      <c r="I579" s="5">
        <v>24.083569794945699</v>
      </c>
      <c r="K579" s="6">
        <v>135.5</v>
      </c>
      <c r="L579" s="7">
        <v>133.23583243513801</v>
      </c>
    </row>
    <row r="580" spans="1:12" x14ac:dyDescent="0.25">
      <c r="A580" s="4" t="s">
        <v>626</v>
      </c>
      <c r="B580" s="4" t="s">
        <v>7</v>
      </c>
      <c r="C580" s="4">
        <v>60</v>
      </c>
      <c r="D580" s="4" t="s">
        <v>10</v>
      </c>
      <c r="E580" s="4" t="s">
        <v>22</v>
      </c>
      <c r="F580" s="4" t="s">
        <v>47</v>
      </c>
      <c r="G580" s="4" t="s">
        <v>1090</v>
      </c>
      <c r="H580" s="5">
        <v>60.449325982848201</v>
      </c>
      <c r="I580" s="5">
        <v>36.6782234066144</v>
      </c>
      <c r="K580" s="6">
        <v>188.27</v>
      </c>
      <c r="L580" s="7">
        <v>185.13395213318699</v>
      </c>
    </row>
    <row r="581" spans="1:12" x14ac:dyDescent="0.25">
      <c r="A581" s="4" t="s">
        <v>627</v>
      </c>
      <c r="B581" s="4" t="s">
        <v>7</v>
      </c>
      <c r="C581" s="4">
        <v>60</v>
      </c>
      <c r="D581" s="4" t="s">
        <v>11</v>
      </c>
      <c r="E581" s="4" t="s">
        <v>22</v>
      </c>
      <c r="F581" s="4" t="s">
        <v>47</v>
      </c>
      <c r="G581" s="4" t="s">
        <v>1090</v>
      </c>
      <c r="H581" s="5">
        <v>60.449325982848201</v>
      </c>
      <c r="I581" s="5">
        <v>49.063638197276099</v>
      </c>
      <c r="K581" s="6">
        <v>223.76</v>
      </c>
      <c r="L581" s="7">
        <v>220.01073662625001</v>
      </c>
    </row>
    <row r="582" spans="1:12" x14ac:dyDescent="0.25">
      <c r="A582" s="4" t="s">
        <v>628</v>
      </c>
      <c r="B582" s="4" t="s">
        <v>7</v>
      </c>
      <c r="C582" s="4">
        <v>60</v>
      </c>
      <c r="D582" s="4" t="s">
        <v>12</v>
      </c>
      <c r="E582" s="4" t="s">
        <v>22</v>
      </c>
      <c r="F582" s="4" t="s">
        <v>47</v>
      </c>
      <c r="G582" s="4" t="s">
        <v>1090</v>
      </c>
      <c r="H582" s="5">
        <v>60.449325982848201</v>
      </c>
      <c r="I582" s="5">
        <v>62.047469447527597</v>
      </c>
      <c r="K582" s="6">
        <v>255.41</v>
      </c>
      <c r="L582" s="7">
        <v>251.08995167849201</v>
      </c>
    </row>
    <row r="583" spans="1:12" x14ac:dyDescent="0.25">
      <c r="A583" s="4" t="s">
        <v>629</v>
      </c>
      <c r="B583" s="4" t="s">
        <v>7</v>
      </c>
      <c r="C583" s="4">
        <v>60</v>
      </c>
      <c r="D583" s="4" t="s">
        <v>13</v>
      </c>
      <c r="E583" s="4" t="s">
        <v>22</v>
      </c>
      <c r="F583" s="4" t="s">
        <v>47</v>
      </c>
      <c r="G583" s="4" t="s">
        <v>1090</v>
      </c>
      <c r="H583" s="5">
        <v>60.449325982848201</v>
      </c>
      <c r="I583" s="5">
        <v>77.285605889993306</v>
      </c>
      <c r="K583" s="6">
        <v>278.68</v>
      </c>
      <c r="L583" s="7">
        <v>273.98461599479401</v>
      </c>
    </row>
    <row r="584" spans="1:12" x14ac:dyDescent="0.25">
      <c r="A584" s="4" t="s">
        <v>630</v>
      </c>
      <c r="B584" s="4" t="s">
        <v>7</v>
      </c>
      <c r="C584" s="4">
        <v>60</v>
      </c>
      <c r="D584" s="4" t="s">
        <v>14</v>
      </c>
      <c r="E584" s="4" t="s">
        <v>22</v>
      </c>
      <c r="F584" s="4" t="s">
        <v>53</v>
      </c>
      <c r="G584" s="4" t="s">
        <v>1090</v>
      </c>
      <c r="H584" s="5">
        <v>60.449325982848201</v>
      </c>
      <c r="I584" s="5">
        <v>95.564044940762898</v>
      </c>
      <c r="K584" s="6">
        <v>300.74</v>
      </c>
      <c r="L584" s="7">
        <v>295.68280338913098</v>
      </c>
    </row>
    <row r="585" spans="1:12" x14ac:dyDescent="0.25">
      <c r="A585" s="4" t="s">
        <v>631</v>
      </c>
      <c r="B585" s="4" t="s">
        <v>7</v>
      </c>
      <c r="C585" s="4">
        <v>60</v>
      </c>
      <c r="D585" s="4" t="s">
        <v>1091</v>
      </c>
      <c r="E585" s="4" t="s">
        <v>22</v>
      </c>
      <c r="F585" s="4" t="s">
        <v>53</v>
      </c>
      <c r="G585" s="4" t="s">
        <v>1090</v>
      </c>
      <c r="H585" s="5">
        <v>60.449325982848201</v>
      </c>
      <c r="I585" s="5">
        <v>78.713102685216299</v>
      </c>
      <c r="K585" s="6">
        <v>268.77</v>
      </c>
      <c r="L585" s="7">
        <v>264.22876741123599</v>
      </c>
    </row>
    <row r="586" spans="1:12" x14ac:dyDescent="0.25">
      <c r="A586" s="4" t="s">
        <v>632</v>
      </c>
      <c r="B586" s="4" t="s">
        <v>7</v>
      </c>
      <c r="C586" s="4">
        <v>60</v>
      </c>
      <c r="D586" s="4" t="s">
        <v>15</v>
      </c>
      <c r="E586" s="4" t="s">
        <v>22</v>
      </c>
      <c r="F586" s="4" t="s">
        <v>47</v>
      </c>
      <c r="G586" s="4" t="s">
        <v>1090</v>
      </c>
      <c r="H586" s="5">
        <v>60.449325982848201</v>
      </c>
      <c r="I586" s="5">
        <v>57.433652788367297</v>
      </c>
      <c r="K586" s="6">
        <v>285.2</v>
      </c>
      <c r="L586" s="7">
        <v>280.293061216914</v>
      </c>
    </row>
    <row r="587" spans="1:12" x14ac:dyDescent="0.25">
      <c r="A587" s="4" t="s">
        <v>633</v>
      </c>
      <c r="B587" s="4" t="s">
        <v>23</v>
      </c>
      <c r="C587" s="4">
        <v>60</v>
      </c>
      <c r="D587" s="4" t="s">
        <v>8</v>
      </c>
      <c r="E587" s="4" t="s">
        <v>9</v>
      </c>
      <c r="F587" s="4" t="s">
        <v>47</v>
      </c>
      <c r="G587" s="4" t="s">
        <v>1090</v>
      </c>
      <c r="H587" s="5">
        <v>60.449325982848201</v>
      </c>
      <c r="I587" s="5">
        <v>17.500897022332499</v>
      </c>
      <c r="K587" s="6">
        <v>124.74</v>
      </c>
      <c r="L587" s="7">
        <v>122.648167337462</v>
      </c>
    </row>
    <row r="588" spans="1:12" x14ac:dyDescent="0.25">
      <c r="A588" s="4" t="s">
        <v>634</v>
      </c>
      <c r="B588" s="4" t="s">
        <v>23</v>
      </c>
      <c r="C588" s="4">
        <v>60</v>
      </c>
      <c r="D588" s="4" t="s">
        <v>10</v>
      </c>
      <c r="E588" s="4" t="s">
        <v>9</v>
      </c>
      <c r="F588" s="4" t="s">
        <v>47</v>
      </c>
      <c r="G588" s="4" t="s">
        <v>1090</v>
      </c>
      <c r="H588" s="5">
        <v>60.449325982848201</v>
      </c>
      <c r="I588" s="5">
        <v>26.673391454565198</v>
      </c>
      <c r="K588" s="6">
        <v>169.74</v>
      </c>
      <c r="L588" s="7">
        <v>166.87771608203099</v>
      </c>
    </row>
    <row r="589" spans="1:12" x14ac:dyDescent="0.25">
      <c r="A589" s="4" t="s">
        <v>635</v>
      </c>
      <c r="B589" s="4" t="s">
        <v>23</v>
      </c>
      <c r="C589" s="4">
        <v>60</v>
      </c>
      <c r="D589" s="4" t="s">
        <v>11</v>
      </c>
      <c r="E589" s="4" t="s">
        <v>9</v>
      </c>
      <c r="F589" s="4" t="s">
        <v>47</v>
      </c>
      <c r="G589" s="4" t="s">
        <v>1090</v>
      </c>
      <c r="H589" s="5">
        <v>60.449325982848201</v>
      </c>
      <c r="I589" s="5">
        <v>35.7120544940747</v>
      </c>
      <c r="K589" s="6">
        <v>201.29</v>
      </c>
      <c r="L589" s="7">
        <v>197.89417275845</v>
      </c>
    </row>
    <row r="590" spans="1:12" x14ac:dyDescent="0.25">
      <c r="A590" s="4" t="s">
        <v>636</v>
      </c>
      <c r="B590" s="4" t="s">
        <v>23</v>
      </c>
      <c r="C590" s="4">
        <v>60</v>
      </c>
      <c r="D590" s="4" t="s">
        <v>12</v>
      </c>
      <c r="E590" s="4" t="s">
        <v>9</v>
      </c>
      <c r="F590" s="4" t="s">
        <v>47</v>
      </c>
      <c r="G590" s="4" t="s">
        <v>1090</v>
      </c>
      <c r="H590" s="5">
        <v>60.449325982848201</v>
      </c>
      <c r="I590" s="5">
        <v>45.192719513799702</v>
      </c>
      <c r="K590" s="6">
        <v>234.56</v>
      </c>
      <c r="L590" s="7">
        <v>230.569052009161</v>
      </c>
    </row>
    <row r="591" spans="1:12" x14ac:dyDescent="0.25">
      <c r="A591" s="4" t="s">
        <v>637</v>
      </c>
      <c r="B591" s="4" t="s">
        <v>23</v>
      </c>
      <c r="C591" s="4">
        <v>60</v>
      </c>
      <c r="D591" s="4" t="s">
        <v>13</v>
      </c>
      <c r="E591" s="4" t="s">
        <v>9</v>
      </c>
      <c r="F591" s="4" t="s">
        <v>47</v>
      </c>
      <c r="G591" s="4" t="s">
        <v>1090</v>
      </c>
      <c r="H591" s="5">
        <v>60.449325982848201</v>
      </c>
      <c r="I591" s="5">
        <v>56.342205922928798</v>
      </c>
      <c r="K591" s="6">
        <v>252.57</v>
      </c>
      <c r="L591" s="7">
        <v>248.30918851584801</v>
      </c>
    </row>
    <row r="592" spans="1:12" x14ac:dyDescent="0.25">
      <c r="A592" s="4" t="s">
        <v>638</v>
      </c>
      <c r="B592" s="4" t="s">
        <v>23</v>
      </c>
      <c r="C592" s="4">
        <v>60</v>
      </c>
      <c r="D592" s="4" t="s">
        <v>14</v>
      </c>
      <c r="E592" s="4" t="s">
        <v>9</v>
      </c>
      <c r="F592" s="4" t="s">
        <v>53</v>
      </c>
      <c r="G592" s="4" t="s">
        <v>1090</v>
      </c>
      <c r="H592" s="5">
        <v>60.449325982848201</v>
      </c>
      <c r="I592" s="5">
        <v>69.494862925800206</v>
      </c>
      <c r="K592" s="6">
        <v>276.92</v>
      </c>
      <c r="L592" s="7">
        <v>272.235648551434</v>
      </c>
    </row>
    <row r="593" spans="1:12" x14ac:dyDescent="0.25">
      <c r="A593" s="4" t="s">
        <v>639</v>
      </c>
      <c r="B593" s="4" t="s">
        <v>23</v>
      </c>
      <c r="C593" s="4">
        <v>60</v>
      </c>
      <c r="D593" s="4" t="s">
        <v>1091</v>
      </c>
      <c r="E593" s="4" t="s">
        <v>9</v>
      </c>
      <c r="F593" s="4" t="s">
        <v>53</v>
      </c>
      <c r="G593" s="4" t="s">
        <v>1090</v>
      </c>
      <c r="H593" s="5">
        <v>60.449325982848201</v>
      </c>
      <c r="I593" s="5">
        <v>57.258327305070303</v>
      </c>
      <c r="K593" s="6">
        <v>245.69</v>
      </c>
      <c r="L593" s="7">
        <v>241.53151684736201</v>
      </c>
    </row>
    <row r="594" spans="1:12" x14ac:dyDescent="0.25">
      <c r="A594" s="4" t="s">
        <v>640</v>
      </c>
      <c r="B594" s="4" t="s">
        <v>23</v>
      </c>
      <c r="C594" s="4">
        <v>60</v>
      </c>
      <c r="D594" s="4" t="s">
        <v>15</v>
      </c>
      <c r="E594" s="4" t="s">
        <v>9</v>
      </c>
      <c r="F594" s="4" t="s">
        <v>47</v>
      </c>
      <c r="G594" s="4" t="s">
        <v>1090</v>
      </c>
      <c r="H594" s="5">
        <v>60.449325982848201</v>
      </c>
      <c r="I594" s="5">
        <v>41.6991416576071</v>
      </c>
      <c r="K594" s="6">
        <v>247.26</v>
      </c>
      <c r="L594" s="7">
        <v>243.00348610434</v>
      </c>
    </row>
    <row r="595" spans="1:12" x14ac:dyDescent="0.25">
      <c r="A595" s="4" t="s">
        <v>641</v>
      </c>
      <c r="B595" s="4" t="s">
        <v>23</v>
      </c>
      <c r="C595" s="4">
        <v>60</v>
      </c>
      <c r="D595" s="4" t="s">
        <v>8</v>
      </c>
      <c r="E595" s="4" t="s">
        <v>16</v>
      </c>
      <c r="F595" s="4" t="s">
        <v>47</v>
      </c>
      <c r="G595" s="4" t="s">
        <v>1092</v>
      </c>
      <c r="H595" s="5">
        <v>60.449325982848201</v>
      </c>
      <c r="I595" s="5">
        <v>16.6724116783463</v>
      </c>
      <c r="K595" s="6">
        <v>236.41</v>
      </c>
      <c r="L595" s="7">
        <v>232.36005476504101</v>
      </c>
    </row>
    <row r="596" spans="1:12" x14ac:dyDescent="0.25">
      <c r="A596" s="4" t="s">
        <v>642</v>
      </c>
      <c r="B596" s="4" t="s">
        <v>23</v>
      </c>
      <c r="C596" s="4">
        <v>60</v>
      </c>
      <c r="D596" s="4" t="s">
        <v>8</v>
      </c>
      <c r="E596" s="4" t="s">
        <v>16</v>
      </c>
      <c r="F596" s="4" t="s">
        <v>47</v>
      </c>
      <c r="G596" s="4" t="s">
        <v>1093</v>
      </c>
      <c r="H596" s="5"/>
      <c r="I596" s="5"/>
      <c r="K596" s="6">
        <v>191.83</v>
      </c>
      <c r="L596" s="7"/>
    </row>
    <row r="597" spans="1:12" x14ac:dyDescent="0.25">
      <c r="A597" s="4" t="s">
        <v>643</v>
      </c>
      <c r="B597" s="4" t="s">
        <v>23</v>
      </c>
      <c r="C597" s="4">
        <v>60</v>
      </c>
      <c r="D597" s="4" t="s">
        <v>10</v>
      </c>
      <c r="E597" s="4" t="s">
        <v>16</v>
      </c>
      <c r="F597" s="4" t="s">
        <v>47</v>
      </c>
      <c r="G597" s="4" t="s">
        <v>1090</v>
      </c>
      <c r="H597" s="5">
        <v>60.449325982848201</v>
      </c>
      <c r="I597" s="5">
        <v>25.461317408806</v>
      </c>
      <c r="K597" s="6">
        <v>303.98</v>
      </c>
      <c r="L597" s="7">
        <v>298.77932266930702</v>
      </c>
    </row>
    <row r="598" spans="1:12" x14ac:dyDescent="0.25">
      <c r="A598" s="4" t="s">
        <v>644</v>
      </c>
      <c r="B598" s="4" t="s">
        <v>23</v>
      </c>
      <c r="C598" s="4">
        <v>60</v>
      </c>
      <c r="D598" s="4" t="s">
        <v>11</v>
      </c>
      <c r="E598" s="4" t="s">
        <v>16</v>
      </c>
      <c r="F598" s="4" t="s">
        <v>47</v>
      </c>
      <c r="G598" s="4" t="s">
        <v>1090</v>
      </c>
      <c r="H598" s="5">
        <v>60.449325982848201</v>
      </c>
      <c r="I598" s="5">
        <v>34.1686580214568</v>
      </c>
      <c r="K598" s="6">
        <v>344.41</v>
      </c>
      <c r="L598" s="7">
        <v>338.54633758045702</v>
      </c>
    </row>
    <row r="599" spans="1:12" x14ac:dyDescent="0.25">
      <c r="A599" s="4" t="s">
        <v>645</v>
      </c>
      <c r="B599" s="4" t="s">
        <v>23</v>
      </c>
      <c r="C599" s="4">
        <v>60</v>
      </c>
      <c r="D599" s="4" t="s">
        <v>12</v>
      </c>
      <c r="E599" s="4" t="s">
        <v>16</v>
      </c>
      <c r="F599" s="4" t="s">
        <v>47</v>
      </c>
      <c r="G599" s="4" t="s">
        <v>1090</v>
      </c>
      <c r="H599" s="5">
        <v>60.449325982848201</v>
      </c>
      <c r="I599" s="5">
        <v>43.315442409983497</v>
      </c>
      <c r="K599" s="6">
        <v>374.15</v>
      </c>
      <c r="L599" s="7">
        <v>367.73868604300202</v>
      </c>
    </row>
    <row r="600" spans="1:12" x14ac:dyDescent="0.25">
      <c r="A600" s="4" t="s">
        <v>646</v>
      </c>
      <c r="B600" s="4" t="s">
        <v>23</v>
      </c>
      <c r="C600" s="4">
        <v>60</v>
      </c>
      <c r="D600" s="4" t="s">
        <v>13</v>
      </c>
      <c r="E600" s="4" t="s">
        <v>16</v>
      </c>
      <c r="F600" s="4" t="s">
        <v>47</v>
      </c>
      <c r="G600" s="4" t="s">
        <v>1090</v>
      </c>
      <c r="H600" s="5">
        <v>60.449325982848201</v>
      </c>
      <c r="I600" s="5">
        <v>54.130162109064798</v>
      </c>
      <c r="K600" s="6">
        <v>408.13</v>
      </c>
      <c r="L600" s="7">
        <v>401.11018829199799</v>
      </c>
    </row>
    <row r="601" spans="1:12" x14ac:dyDescent="0.25">
      <c r="A601" s="4" t="s">
        <v>647</v>
      </c>
      <c r="B601" s="4" t="s">
        <v>23</v>
      </c>
      <c r="C601" s="4">
        <v>60</v>
      </c>
      <c r="D601" s="4" t="s">
        <v>14</v>
      </c>
      <c r="E601" s="4" t="s">
        <v>16</v>
      </c>
      <c r="F601" s="4" t="s">
        <v>53</v>
      </c>
      <c r="G601" s="4" t="s">
        <v>1090</v>
      </c>
      <c r="H601" s="5">
        <v>60.449325982848201</v>
      </c>
      <c r="I601" s="5">
        <v>66.332216627816393</v>
      </c>
      <c r="K601" s="6">
        <v>492.8</v>
      </c>
      <c r="L601" s="7">
        <v>484.30298424057298</v>
      </c>
    </row>
    <row r="602" spans="1:12" x14ac:dyDescent="0.25">
      <c r="A602" s="4" t="s">
        <v>648</v>
      </c>
      <c r="B602" s="4" t="s">
        <v>23</v>
      </c>
      <c r="C602" s="4">
        <v>60</v>
      </c>
      <c r="D602" s="4" t="s">
        <v>1091</v>
      </c>
      <c r="E602" s="4" t="s">
        <v>16</v>
      </c>
      <c r="F602" s="4" t="s">
        <v>53</v>
      </c>
      <c r="G602" s="4" t="s">
        <v>1090</v>
      </c>
      <c r="H602" s="5">
        <v>60.449325982848201</v>
      </c>
      <c r="I602" s="5">
        <v>54.696580177719198</v>
      </c>
      <c r="K602" s="6">
        <v>455.23</v>
      </c>
      <c r="L602" s="7">
        <v>447.34249719723601</v>
      </c>
    </row>
    <row r="603" spans="1:12" x14ac:dyDescent="0.25">
      <c r="A603" s="4" t="s">
        <v>649</v>
      </c>
      <c r="B603" s="4" t="s">
        <v>23</v>
      </c>
      <c r="C603" s="4">
        <v>60</v>
      </c>
      <c r="D603" s="4" t="s">
        <v>15</v>
      </c>
      <c r="E603" s="4" t="s">
        <v>16</v>
      </c>
      <c r="F603" s="4" t="s">
        <v>47</v>
      </c>
      <c r="G603" s="4" t="s">
        <v>1090</v>
      </c>
      <c r="H603" s="5">
        <v>60.449325982848201</v>
      </c>
      <c r="I603" s="5">
        <v>39.634862994441001</v>
      </c>
      <c r="K603" s="6">
        <v>399.49</v>
      </c>
      <c r="L603" s="7">
        <v>392.53631359873401</v>
      </c>
    </row>
    <row r="604" spans="1:12" x14ac:dyDescent="0.25">
      <c r="A604" s="4" t="s">
        <v>650</v>
      </c>
      <c r="B604" s="4" t="s">
        <v>23</v>
      </c>
      <c r="C604" s="4">
        <v>60</v>
      </c>
      <c r="D604" s="4" t="s">
        <v>8</v>
      </c>
      <c r="E604" s="4" t="s">
        <v>17</v>
      </c>
      <c r="F604" s="4" t="s">
        <v>47</v>
      </c>
      <c r="G604" s="4" t="s">
        <v>1090</v>
      </c>
      <c r="H604" s="5">
        <v>60.449325982848201</v>
      </c>
      <c r="I604" s="5">
        <v>18.205886616769501</v>
      </c>
      <c r="K604" s="6">
        <v>188.94</v>
      </c>
      <c r="L604" s="7">
        <v>185.71146522549299</v>
      </c>
    </row>
    <row r="605" spans="1:12" x14ac:dyDescent="0.25">
      <c r="A605" s="4" t="s">
        <v>651</v>
      </c>
      <c r="B605" s="4" t="s">
        <v>23</v>
      </c>
      <c r="C605" s="4">
        <v>60</v>
      </c>
      <c r="D605" s="4" t="s">
        <v>10</v>
      </c>
      <c r="E605" s="4" t="s">
        <v>17</v>
      </c>
      <c r="F605" s="4" t="s">
        <v>47</v>
      </c>
      <c r="G605" s="4" t="s">
        <v>1090</v>
      </c>
      <c r="H605" s="5">
        <v>60.449325982848201</v>
      </c>
      <c r="I605" s="5">
        <v>27.708466114706301</v>
      </c>
      <c r="K605" s="6">
        <v>243.55</v>
      </c>
      <c r="L605" s="7">
        <v>239.38984322755499</v>
      </c>
    </row>
    <row r="606" spans="1:12" x14ac:dyDescent="0.25">
      <c r="A606" s="4" t="s">
        <v>652</v>
      </c>
      <c r="B606" s="4" t="s">
        <v>23</v>
      </c>
      <c r="C606" s="4">
        <v>60</v>
      </c>
      <c r="D606" s="4" t="s">
        <v>11</v>
      </c>
      <c r="E606" s="4" t="s">
        <v>17</v>
      </c>
      <c r="F606" s="4" t="s">
        <v>47</v>
      </c>
      <c r="G606" s="4" t="s">
        <v>1090</v>
      </c>
      <c r="H606" s="5">
        <v>60.449325982848201</v>
      </c>
      <c r="I606" s="5">
        <v>37.036527742464301</v>
      </c>
      <c r="K606" s="6">
        <v>275.95999999999998</v>
      </c>
      <c r="L606" s="7">
        <v>271.24508850549603</v>
      </c>
    </row>
    <row r="607" spans="1:12" x14ac:dyDescent="0.25">
      <c r="A607" s="4" t="s">
        <v>653</v>
      </c>
      <c r="B607" s="4" t="s">
        <v>23</v>
      </c>
      <c r="C607" s="4">
        <v>60</v>
      </c>
      <c r="D607" s="4" t="s">
        <v>12</v>
      </c>
      <c r="E607" s="4" t="s">
        <v>17</v>
      </c>
      <c r="F607" s="4" t="s">
        <v>47</v>
      </c>
      <c r="G607" s="4" t="s">
        <v>1090</v>
      </c>
      <c r="H607" s="5">
        <v>60.449325982848201</v>
      </c>
      <c r="I607" s="5">
        <v>46.810609163415599</v>
      </c>
      <c r="K607" s="6">
        <v>311.02</v>
      </c>
      <c r="L607" s="7">
        <v>305.68493345295201</v>
      </c>
    </row>
    <row r="608" spans="1:12" x14ac:dyDescent="0.25">
      <c r="A608" s="4" t="s">
        <v>654</v>
      </c>
      <c r="B608" s="4" t="s">
        <v>23</v>
      </c>
      <c r="C608" s="4">
        <v>60</v>
      </c>
      <c r="D608" s="4" t="s">
        <v>13</v>
      </c>
      <c r="E608" s="4" t="s">
        <v>17</v>
      </c>
      <c r="F608" s="4" t="s">
        <v>47</v>
      </c>
      <c r="G608" s="4" t="s">
        <v>1090</v>
      </c>
      <c r="H608" s="5">
        <v>60.449325982848201</v>
      </c>
      <c r="I608" s="5">
        <v>58.261439519363201</v>
      </c>
      <c r="K608" s="6">
        <v>347.8</v>
      </c>
      <c r="L608" s="7">
        <v>341.83789531058801</v>
      </c>
    </row>
    <row r="609" spans="1:12" x14ac:dyDescent="0.25">
      <c r="A609" s="4" t="s">
        <v>655</v>
      </c>
      <c r="B609" s="4" t="s">
        <v>23</v>
      </c>
      <c r="C609" s="4">
        <v>60</v>
      </c>
      <c r="D609" s="4" t="s">
        <v>14</v>
      </c>
      <c r="E609" s="4" t="s">
        <v>17</v>
      </c>
      <c r="F609" s="4" t="s">
        <v>53</v>
      </c>
      <c r="G609" s="4" t="s">
        <v>1090</v>
      </c>
      <c r="H609" s="5">
        <v>60.449325982848201</v>
      </c>
      <c r="I609" s="5">
        <v>72.195299404844704</v>
      </c>
      <c r="K609" s="6">
        <v>372.57</v>
      </c>
      <c r="L609" s="7">
        <v>366.21375938033299</v>
      </c>
    </row>
    <row r="610" spans="1:12" x14ac:dyDescent="0.25">
      <c r="A610" s="4" t="s">
        <v>656</v>
      </c>
      <c r="B610" s="4" t="s">
        <v>23</v>
      </c>
      <c r="C610" s="4">
        <v>60</v>
      </c>
      <c r="D610" s="4" t="s">
        <v>1091</v>
      </c>
      <c r="E610" s="4" t="s">
        <v>17</v>
      </c>
      <c r="F610" s="4" t="s">
        <v>53</v>
      </c>
      <c r="G610" s="4" t="s">
        <v>1090</v>
      </c>
      <c r="H610" s="5">
        <v>60.449325982848201</v>
      </c>
      <c r="I610" s="5">
        <v>59.449163120730901</v>
      </c>
      <c r="K610" s="6">
        <v>349.37</v>
      </c>
      <c r="L610" s="7">
        <v>343.32433754454098</v>
      </c>
    </row>
    <row r="611" spans="1:12" x14ac:dyDescent="0.25">
      <c r="A611" s="4" t="s">
        <v>657</v>
      </c>
      <c r="B611" s="4" t="s">
        <v>23</v>
      </c>
      <c r="C611" s="4">
        <v>60</v>
      </c>
      <c r="D611" s="4" t="s">
        <v>15</v>
      </c>
      <c r="E611" s="4" t="s">
        <v>17</v>
      </c>
      <c r="F611" s="4" t="s">
        <v>47</v>
      </c>
      <c r="G611" s="4" t="s">
        <v>1090</v>
      </c>
      <c r="H611" s="5">
        <v>60.449325982848201</v>
      </c>
      <c r="I611" s="5">
        <v>43.4496797567014</v>
      </c>
      <c r="K611" s="6">
        <v>340.44</v>
      </c>
      <c r="L611" s="7">
        <v>334.566143731767</v>
      </c>
    </row>
    <row r="612" spans="1:12" x14ac:dyDescent="0.25">
      <c r="A612" s="4" t="s">
        <v>658</v>
      </c>
      <c r="B612" s="4" t="s">
        <v>23</v>
      </c>
      <c r="C612" s="4">
        <v>60</v>
      </c>
      <c r="D612" s="4" t="s">
        <v>8</v>
      </c>
      <c r="E612" s="4" t="s">
        <v>18</v>
      </c>
      <c r="F612" s="4" t="s">
        <v>47</v>
      </c>
      <c r="G612" s="4" t="s">
        <v>1090</v>
      </c>
      <c r="H612" s="5">
        <v>60.449325982848201</v>
      </c>
      <c r="I612" s="5">
        <v>15.277989100549799</v>
      </c>
      <c r="K612" s="6">
        <v>129.51</v>
      </c>
      <c r="L612" s="7">
        <v>127.31670387895601</v>
      </c>
    </row>
    <row r="613" spans="1:12" x14ac:dyDescent="0.25">
      <c r="A613" s="4" t="s">
        <v>659</v>
      </c>
      <c r="B613" s="4" t="s">
        <v>23</v>
      </c>
      <c r="C613" s="4">
        <v>60</v>
      </c>
      <c r="D613" s="4" t="s">
        <v>10</v>
      </c>
      <c r="E613" s="4" t="s">
        <v>18</v>
      </c>
      <c r="F613" s="4" t="s">
        <v>47</v>
      </c>
      <c r="G613" s="4" t="s">
        <v>1090</v>
      </c>
      <c r="H613" s="5">
        <v>60.449325982848201</v>
      </c>
      <c r="I613" s="5">
        <v>23.331241360945</v>
      </c>
      <c r="K613" s="6">
        <v>177.92</v>
      </c>
      <c r="L613" s="7">
        <v>174.90823081696601</v>
      </c>
    </row>
    <row r="614" spans="1:12" x14ac:dyDescent="0.25">
      <c r="A614" s="4" t="s">
        <v>660</v>
      </c>
      <c r="B614" s="4" t="s">
        <v>23</v>
      </c>
      <c r="C614" s="4">
        <v>60</v>
      </c>
      <c r="D614" s="4" t="s">
        <v>11</v>
      </c>
      <c r="E614" s="4" t="s">
        <v>18</v>
      </c>
      <c r="F614" s="4" t="s">
        <v>47</v>
      </c>
      <c r="G614" s="4" t="s">
        <v>1090</v>
      </c>
      <c r="H614" s="5">
        <v>60.449325982848201</v>
      </c>
      <c r="I614" s="5">
        <v>31.309220376089499</v>
      </c>
      <c r="K614" s="6">
        <v>201.73</v>
      </c>
      <c r="L614" s="7">
        <v>198.32372937919399</v>
      </c>
    </row>
    <row r="615" spans="1:12" x14ac:dyDescent="0.25">
      <c r="A615" s="4" t="s">
        <v>661</v>
      </c>
      <c r="B615" s="4" t="s">
        <v>23</v>
      </c>
      <c r="C615" s="4">
        <v>60</v>
      </c>
      <c r="D615" s="4" t="s">
        <v>12</v>
      </c>
      <c r="E615" s="4" t="s">
        <v>18</v>
      </c>
      <c r="F615" s="4" t="s">
        <v>47</v>
      </c>
      <c r="G615" s="4" t="s">
        <v>1090</v>
      </c>
      <c r="H615" s="5">
        <v>60.449325982848201</v>
      </c>
      <c r="I615" s="5">
        <v>39.689674897453997</v>
      </c>
      <c r="K615" s="6">
        <v>221.25</v>
      </c>
      <c r="L615" s="7">
        <v>217.485860193241</v>
      </c>
    </row>
    <row r="616" spans="1:12" x14ac:dyDescent="0.25">
      <c r="A616" s="4" t="s">
        <v>662</v>
      </c>
      <c r="B616" s="4" t="s">
        <v>23</v>
      </c>
      <c r="C616" s="4">
        <v>60</v>
      </c>
      <c r="D616" s="4" t="s">
        <v>13</v>
      </c>
      <c r="E616" s="4" t="s">
        <v>18</v>
      </c>
      <c r="F616" s="4" t="s">
        <v>47</v>
      </c>
      <c r="G616" s="4" t="s">
        <v>1090</v>
      </c>
      <c r="H616" s="5">
        <v>60.449325982848201</v>
      </c>
      <c r="I616" s="5">
        <v>49.597656743845398</v>
      </c>
      <c r="K616" s="6">
        <v>235.63</v>
      </c>
      <c r="L616" s="7">
        <v>231.62713313883799</v>
      </c>
    </row>
    <row r="617" spans="1:12" x14ac:dyDescent="0.25">
      <c r="A617" s="4" t="s">
        <v>663</v>
      </c>
      <c r="B617" s="4" t="s">
        <v>23</v>
      </c>
      <c r="C617" s="4">
        <v>60</v>
      </c>
      <c r="D617" s="4" t="s">
        <v>14</v>
      </c>
      <c r="E617" s="4" t="s">
        <v>18</v>
      </c>
      <c r="F617" s="4" t="s">
        <v>53</v>
      </c>
      <c r="G617" s="4" t="s">
        <v>1090</v>
      </c>
      <c r="H617" s="5">
        <v>60.449325982848201</v>
      </c>
      <c r="I617" s="5">
        <v>60.782963590918598</v>
      </c>
      <c r="K617" s="6">
        <v>235.39</v>
      </c>
      <c r="L617" s="7">
        <v>231.44524972665999</v>
      </c>
    </row>
    <row r="618" spans="1:12" x14ac:dyDescent="0.25">
      <c r="A618" s="4" t="s">
        <v>664</v>
      </c>
      <c r="B618" s="4" t="s">
        <v>23</v>
      </c>
      <c r="C618" s="4">
        <v>60</v>
      </c>
      <c r="D618" s="4" t="s">
        <v>1091</v>
      </c>
      <c r="E618" s="4" t="s">
        <v>18</v>
      </c>
      <c r="F618" s="4" t="s">
        <v>53</v>
      </c>
      <c r="G618" s="4" t="s">
        <v>1090</v>
      </c>
      <c r="H618" s="5">
        <v>60.449325982848201</v>
      </c>
      <c r="I618" s="5">
        <v>50.120242300279202</v>
      </c>
      <c r="K618" s="6">
        <v>213.94</v>
      </c>
      <c r="L618" s="7">
        <v>210.34119586802299</v>
      </c>
    </row>
    <row r="619" spans="1:12" x14ac:dyDescent="0.25">
      <c r="A619" s="4" t="s">
        <v>665</v>
      </c>
      <c r="B619" s="4" t="s">
        <v>23</v>
      </c>
      <c r="C619" s="4">
        <v>60</v>
      </c>
      <c r="D619" s="4" t="s">
        <v>15</v>
      </c>
      <c r="E619" s="4" t="s">
        <v>18</v>
      </c>
      <c r="F619" s="4" t="s">
        <v>47</v>
      </c>
      <c r="G619" s="4" t="s">
        <v>1090</v>
      </c>
      <c r="H619" s="5">
        <v>60.449325982848201</v>
      </c>
      <c r="I619" s="5">
        <v>36.320970217719299</v>
      </c>
      <c r="K619" s="6">
        <v>245.33</v>
      </c>
      <c r="L619" s="7">
        <v>241.08403016873299</v>
      </c>
    </row>
    <row r="620" spans="1:12" x14ac:dyDescent="0.25">
      <c r="A620" s="4" t="s">
        <v>666</v>
      </c>
      <c r="B620" s="4" t="s">
        <v>23</v>
      </c>
      <c r="C620" s="4">
        <v>60</v>
      </c>
      <c r="D620" s="4" t="s">
        <v>8</v>
      </c>
      <c r="E620" s="4" t="s">
        <v>19</v>
      </c>
      <c r="F620" s="4" t="s">
        <v>47</v>
      </c>
      <c r="G620" s="4" t="s">
        <v>1090</v>
      </c>
      <c r="H620" s="5">
        <v>60.449325982848201</v>
      </c>
      <c r="I620" s="5">
        <v>16.4942534214651</v>
      </c>
      <c r="K620" s="6">
        <v>133.97999999999999</v>
      </c>
      <c r="L620" s="7">
        <v>131.72004578821799</v>
      </c>
    </row>
    <row r="621" spans="1:12" x14ac:dyDescent="0.25">
      <c r="A621" s="4" t="s">
        <v>667</v>
      </c>
      <c r="B621" s="4" t="s">
        <v>23</v>
      </c>
      <c r="C621" s="4">
        <v>60</v>
      </c>
      <c r="D621" s="4" t="s">
        <v>10</v>
      </c>
      <c r="E621" s="4" t="s">
        <v>19</v>
      </c>
      <c r="F621" s="4" t="s">
        <v>47</v>
      </c>
      <c r="G621" s="4" t="s">
        <v>1090</v>
      </c>
      <c r="H621" s="5">
        <v>60.449325982848201</v>
      </c>
      <c r="I621" s="5">
        <v>25.188332814245602</v>
      </c>
      <c r="K621" s="6">
        <v>182.77</v>
      </c>
      <c r="L621" s="7">
        <v>179.71055253685901</v>
      </c>
    </row>
    <row r="622" spans="1:12" x14ac:dyDescent="0.25">
      <c r="A622" s="4" t="s">
        <v>668</v>
      </c>
      <c r="B622" s="4" t="s">
        <v>23</v>
      </c>
      <c r="C622" s="4">
        <v>60</v>
      </c>
      <c r="D622" s="4" t="s">
        <v>11</v>
      </c>
      <c r="E622" s="4" t="s">
        <v>19</v>
      </c>
      <c r="F622" s="4" t="s">
        <v>47</v>
      </c>
      <c r="G622" s="4" t="s">
        <v>1090</v>
      </c>
      <c r="H622" s="5">
        <v>60.449325982848201</v>
      </c>
      <c r="I622" s="5">
        <v>33.800887381563697</v>
      </c>
      <c r="K622" s="6">
        <v>213.82</v>
      </c>
      <c r="L622" s="7">
        <v>210.25117509626801</v>
      </c>
    </row>
    <row r="623" spans="1:12" x14ac:dyDescent="0.25">
      <c r="A623" s="4" t="s">
        <v>669</v>
      </c>
      <c r="B623" s="4" t="s">
        <v>23</v>
      </c>
      <c r="C623" s="4">
        <v>60</v>
      </c>
      <c r="D623" s="4" t="s">
        <v>12</v>
      </c>
      <c r="E623" s="4" t="s">
        <v>19</v>
      </c>
      <c r="F623" s="4" t="s">
        <v>47</v>
      </c>
      <c r="G623" s="4" t="s">
        <v>1090</v>
      </c>
      <c r="H623" s="5">
        <v>60.449325982848201</v>
      </c>
      <c r="I623" s="5">
        <v>42.847853121060197</v>
      </c>
      <c r="K623" s="6">
        <v>227.11</v>
      </c>
      <c r="L623" s="7">
        <v>223.24669944655301</v>
      </c>
    </row>
    <row r="624" spans="1:12" x14ac:dyDescent="0.25">
      <c r="A624" s="4" t="s">
        <v>670</v>
      </c>
      <c r="B624" s="4" t="s">
        <v>23</v>
      </c>
      <c r="C624" s="4">
        <v>60</v>
      </c>
      <c r="D624" s="4" t="s">
        <v>13</v>
      </c>
      <c r="E624" s="4" t="s">
        <v>19</v>
      </c>
      <c r="F624" s="4" t="s">
        <v>47</v>
      </c>
      <c r="G624" s="4" t="s">
        <v>1090</v>
      </c>
      <c r="H624" s="5">
        <v>60.449325982848201</v>
      </c>
      <c r="I624" s="5">
        <v>53.543507182556802</v>
      </c>
      <c r="K624" s="6">
        <v>248.39</v>
      </c>
      <c r="L624" s="7">
        <v>244.18901152681499</v>
      </c>
    </row>
    <row r="625" spans="1:12" x14ac:dyDescent="0.25">
      <c r="A625" s="4" t="s">
        <v>671</v>
      </c>
      <c r="B625" s="4" t="s">
        <v>23</v>
      </c>
      <c r="C625" s="4">
        <v>60</v>
      </c>
      <c r="D625" s="4" t="s">
        <v>14</v>
      </c>
      <c r="E625" s="4" t="s">
        <v>19</v>
      </c>
      <c r="F625" s="4" t="s">
        <v>53</v>
      </c>
      <c r="G625" s="4" t="s">
        <v>1090</v>
      </c>
      <c r="H625" s="5">
        <v>60.449325982848201</v>
      </c>
      <c r="I625" s="5">
        <v>65.621117537712607</v>
      </c>
      <c r="K625" s="6">
        <v>329.38</v>
      </c>
      <c r="L625" s="7">
        <v>323.78039168430797</v>
      </c>
    </row>
    <row r="626" spans="1:12" x14ac:dyDescent="0.25">
      <c r="A626" s="4" t="s">
        <v>672</v>
      </c>
      <c r="B626" s="4" t="s">
        <v>23</v>
      </c>
      <c r="C626" s="4">
        <v>60</v>
      </c>
      <c r="D626" s="4" t="s">
        <v>1091</v>
      </c>
      <c r="E626" s="4" t="s">
        <v>19</v>
      </c>
      <c r="F626" s="4" t="s">
        <v>53</v>
      </c>
      <c r="G626" s="4" t="s">
        <v>1090</v>
      </c>
      <c r="H626" s="5">
        <v>60.449325982848201</v>
      </c>
      <c r="I626" s="5">
        <v>54.109426653986397</v>
      </c>
      <c r="K626" s="6">
        <v>286.77999999999997</v>
      </c>
      <c r="L626" s="7">
        <v>281.93000367299101</v>
      </c>
    </row>
    <row r="627" spans="1:12" x14ac:dyDescent="0.25">
      <c r="A627" s="4" t="s">
        <v>673</v>
      </c>
      <c r="B627" s="4" t="s">
        <v>23</v>
      </c>
      <c r="C627" s="4">
        <v>60</v>
      </c>
      <c r="D627" s="4" t="s">
        <v>15</v>
      </c>
      <c r="E627" s="4" t="s">
        <v>19</v>
      </c>
      <c r="F627" s="4" t="s">
        <v>47</v>
      </c>
      <c r="G627" s="4" t="s">
        <v>1090</v>
      </c>
      <c r="H627" s="5">
        <v>60.449325982848201</v>
      </c>
      <c r="I627" s="5">
        <v>39.212947213937902</v>
      </c>
      <c r="K627" s="6">
        <v>255.68</v>
      </c>
      <c r="L627" s="7">
        <v>251.264095405484</v>
      </c>
    </row>
    <row r="628" spans="1:12" x14ac:dyDescent="0.25">
      <c r="A628" s="4" t="s">
        <v>674</v>
      </c>
      <c r="B628" s="4" t="s">
        <v>23</v>
      </c>
      <c r="C628" s="4">
        <v>60</v>
      </c>
      <c r="D628" s="4" t="s">
        <v>8</v>
      </c>
      <c r="E628" s="4" t="s">
        <v>20</v>
      </c>
      <c r="F628" s="4" t="s">
        <v>47</v>
      </c>
      <c r="G628" s="4" t="s">
        <v>1090</v>
      </c>
      <c r="H628" s="5">
        <v>60.449325982848201</v>
      </c>
      <c r="I628" s="5">
        <v>16.974926949468902</v>
      </c>
      <c r="K628" s="6">
        <v>143.71</v>
      </c>
      <c r="L628" s="7">
        <v>141.28085607530099</v>
      </c>
    </row>
    <row r="629" spans="1:12" x14ac:dyDescent="0.25">
      <c r="A629" s="4" t="s">
        <v>675</v>
      </c>
      <c r="B629" s="4" t="s">
        <v>23</v>
      </c>
      <c r="C629" s="4">
        <v>60</v>
      </c>
      <c r="D629" s="4" t="s">
        <v>10</v>
      </c>
      <c r="E629" s="4" t="s">
        <v>20</v>
      </c>
      <c r="F629" s="4" t="s">
        <v>47</v>
      </c>
      <c r="G629" s="4" t="s">
        <v>1090</v>
      </c>
      <c r="H629" s="5">
        <v>60.449325982848201</v>
      </c>
      <c r="I629" s="5">
        <v>25.8633988498386</v>
      </c>
      <c r="K629" s="6">
        <v>192.6</v>
      </c>
      <c r="L629" s="7">
        <v>189.323443879895</v>
      </c>
    </row>
    <row r="630" spans="1:12" x14ac:dyDescent="0.25">
      <c r="A630" s="4" t="s">
        <v>676</v>
      </c>
      <c r="B630" s="4" t="s">
        <v>23</v>
      </c>
      <c r="C630" s="4">
        <v>60</v>
      </c>
      <c r="D630" s="4" t="s">
        <v>11</v>
      </c>
      <c r="E630" s="4" t="s">
        <v>20</v>
      </c>
      <c r="F630" s="4" t="s">
        <v>47</v>
      </c>
      <c r="G630" s="4" t="s">
        <v>1090</v>
      </c>
      <c r="H630" s="5">
        <v>60.449325982848201</v>
      </c>
      <c r="I630" s="5">
        <v>34.614549533577801</v>
      </c>
      <c r="K630" s="6">
        <v>221.47</v>
      </c>
      <c r="L630" s="7">
        <v>217.71655830250799</v>
      </c>
    </row>
    <row r="631" spans="1:12" x14ac:dyDescent="0.25">
      <c r="A631" s="4" t="s">
        <v>677</v>
      </c>
      <c r="B631" s="4" t="s">
        <v>23</v>
      </c>
      <c r="C631" s="4">
        <v>60</v>
      </c>
      <c r="D631" s="4" t="s">
        <v>12</v>
      </c>
      <c r="E631" s="4" t="s">
        <v>20</v>
      </c>
      <c r="F631" s="4" t="s">
        <v>47</v>
      </c>
      <c r="G631" s="4" t="s">
        <v>1090</v>
      </c>
      <c r="H631" s="5">
        <v>60.449325982848201</v>
      </c>
      <c r="I631" s="5">
        <v>43.791461680250301</v>
      </c>
      <c r="K631" s="6">
        <v>245.83</v>
      </c>
      <c r="L631" s="7">
        <v>241.64602007340699</v>
      </c>
    </row>
    <row r="632" spans="1:12" x14ac:dyDescent="0.25">
      <c r="A632" s="4" t="s">
        <v>678</v>
      </c>
      <c r="B632" s="4" t="s">
        <v>23</v>
      </c>
      <c r="C632" s="4">
        <v>60</v>
      </c>
      <c r="D632" s="4" t="s">
        <v>13</v>
      </c>
      <c r="E632" s="4" t="s">
        <v>20</v>
      </c>
      <c r="F632" s="4" t="s">
        <v>47</v>
      </c>
      <c r="G632" s="4" t="s">
        <v>1090</v>
      </c>
      <c r="H632" s="5">
        <v>60.449325982848201</v>
      </c>
      <c r="I632" s="5">
        <v>54.574370823741802</v>
      </c>
      <c r="K632" s="6">
        <v>265.83</v>
      </c>
      <c r="L632" s="7">
        <v>261.30234364715</v>
      </c>
    </row>
    <row r="633" spans="1:12" x14ac:dyDescent="0.25">
      <c r="A633" s="4" t="s">
        <v>679</v>
      </c>
      <c r="B633" s="4" t="s">
        <v>23</v>
      </c>
      <c r="C633" s="4">
        <v>60</v>
      </c>
      <c r="D633" s="4" t="s">
        <v>14</v>
      </c>
      <c r="E633" s="4" t="s">
        <v>20</v>
      </c>
      <c r="F633" s="4" t="s">
        <v>53</v>
      </c>
      <c r="G633" s="4" t="s">
        <v>1090</v>
      </c>
      <c r="H633" s="5">
        <v>60.449325982848201</v>
      </c>
      <c r="I633" s="5">
        <v>67.385282936980502</v>
      </c>
      <c r="K633" s="6">
        <v>291.24</v>
      </c>
      <c r="L633" s="7">
        <v>286.27197652388298</v>
      </c>
    </row>
    <row r="634" spans="1:12" x14ac:dyDescent="0.25">
      <c r="A634" s="4" t="s">
        <v>680</v>
      </c>
      <c r="B634" s="4" t="s">
        <v>23</v>
      </c>
      <c r="C634" s="4">
        <v>60</v>
      </c>
      <c r="D634" s="4" t="s">
        <v>1091</v>
      </c>
      <c r="E634" s="4" t="s">
        <v>20</v>
      </c>
      <c r="F634" s="4" t="s">
        <v>53</v>
      </c>
      <c r="G634" s="4" t="s">
        <v>1090</v>
      </c>
      <c r="H634" s="5">
        <v>60.449325982848201</v>
      </c>
      <c r="I634" s="5">
        <v>55.512957619566102</v>
      </c>
      <c r="K634" s="6">
        <v>243.68</v>
      </c>
      <c r="L634" s="7">
        <v>239.536278510437</v>
      </c>
    </row>
    <row r="635" spans="1:12" x14ac:dyDescent="0.25">
      <c r="A635" s="4" t="s">
        <v>681</v>
      </c>
      <c r="B635" s="4" t="s">
        <v>23</v>
      </c>
      <c r="C635" s="4">
        <v>60</v>
      </c>
      <c r="D635" s="4" t="s">
        <v>15</v>
      </c>
      <c r="E635" s="4" t="s">
        <v>20</v>
      </c>
      <c r="F635" s="4" t="s">
        <v>47</v>
      </c>
      <c r="G635" s="4" t="s">
        <v>1090</v>
      </c>
      <c r="H635" s="5">
        <v>60.449325982848201</v>
      </c>
      <c r="I635" s="5">
        <v>40.460884730510998</v>
      </c>
      <c r="K635" s="6">
        <v>266.73</v>
      </c>
      <c r="L635" s="7">
        <v>262.130557923938</v>
      </c>
    </row>
    <row r="636" spans="1:12" x14ac:dyDescent="0.25">
      <c r="A636" s="4" t="s">
        <v>682</v>
      </c>
      <c r="B636" s="4" t="s">
        <v>23</v>
      </c>
      <c r="C636" s="4">
        <v>60</v>
      </c>
      <c r="D636" s="4" t="s">
        <v>8</v>
      </c>
      <c r="E636" s="4" t="s">
        <v>21</v>
      </c>
      <c r="F636" s="4" t="s">
        <v>47</v>
      </c>
      <c r="G636" s="4" t="s">
        <v>1090</v>
      </c>
      <c r="H636" s="5">
        <v>60.449325982848201</v>
      </c>
      <c r="I636" s="5">
        <v>15.815530032978</v>
      </c>
      <c r="K636" s="6">
        <v>166.13</v>
      </c>
      <c r="L636" s="7">
        <v>163.30716845096501</v>
      </c>
    </row>
    <row r="637" spans="1:12" x14ac:dyDescent="0.25">
      <c r="A637" s="4" t="s">
        <v>683</v>
      </c>
      <c r="B637" s="4" t="s">
        <v>23</v>
      </c>
      <c r="C637" s="4">
        <v>60</v>
      </c>
      <c r="D637" s="4" t="s">
        <v>10</v>
      </c>
      <c r="E637" s="4" t="s">
        <v>21</v>
      </c>
      <c r="F637" s="4" t="s">
        <v>47</v>
      </c>
      <c r="G637" s="4" t="s">
        <v>1090</v>
      </c>
      <c r="H637" s="5">
        <v>60.449325982848201</v>
      </c>
      <c r="I637" s="5">
        <v>24.026135731776002</v>
      </c>
      <c r="K637" s="6">
        <v>217.47</v>
      </c>
      <c r="L637" s="7">
        <v>213.75909258842799</v>
      </c>
    </row>
    <row r="638" spans="1:12" x14ac:dyDescent="0.25">
      <c r="A638" s="4" t="s">
        <v>684</v>
      </c>
      <c r="B638" s="4" t="s">
        <v>23</v>
      </c>
      <c r="C638" s="4">
        <v>60</v>
      </c>
      <c r="D638" s="4" t="s">
        <v>11</v>
      </c>
      <c r="E638" s="4" t="s">
        <v>21</v>
      </c>
      <c r="F638" s="4" t="s">
        <v>47</v>
      </c>
      <c r="G638" s="4" t="s">
        <v>1090</v>
      </c>
      <c r="H638" s="5">
        <v>60.449325982848201</v>
      </c>
      <c r="I638" s="5">
        <v>32.045926938524502</v>
      </c>
      <c r="K638" s="6">
        <v>240.66</v>
      </c>
      <c r="L638" s="7">
        <v>236.56637541911601</v>
      </c>
    </row>
    <row r="639" spans="1:12" x14ac:dyDescent="0.25">
      <c r="A639" s="4" t="s">
        <v>685</v>
      </c>
      <c r="B639" s="4" t="s">
        <v>23</v>
      </c>
      <c r="C639" s="4">
        <v>60</v>
      </c>
      <c r="D639" s="4" t="s">
        <v>12</v>
      </c>
      <c r="E639" s="4" t="s">
        <v>21</v>
      </c>
      <c r="F639" s="4" t="s">
        <v>47</v>
      </c>
      <c r="G639" s="4" t="s">
        <v>1090</v>
      </c>
      <c r="H639" s="5">
        <v>60.449325982848201</v>
      </c>
      <c r="I639" s="5">
        <v>40.438206260946799</v>
      </c>
      <c r="K639" s="6">
        <v>258.42</v>
      </c>
      <c r="L639" s="7">
        <v>254.01028107291799</v>
      </c>
    </row>
    <row r="640" spans="1:12" x14ac:dyDescent="0.25">
      <c r="A640" s="4" t="s">
        <v>686</v>
      </c>
      <c r="B640" s="4" t="s">
        <v>23</v>
      </c>
      <c r="C640" s="4">
        <v>60</v>
      </c>
      <c r="D640" s="4" t="s">
        <v>13</v>
      </c>
      <c r="E640" s="4" t="s">
        <v>21</v>
      </c>
      <c r="F640" s="4" t="s">
        <v>47</v>
      </c>
      <c r="G640" s="4" t="s">
        <v>1090</v>
      </c>
      <c r="H640" s="5">
        <v>60.449325982848201</v>
      </c>
      <c r="I640" s="5">
        <v>50.221968134559802</v>
      </c>
      <c r="K640" s="6">
        <v>276.19</v>
      </c>
      <c r="L640" s="7">
        <v>271.471151233488</v>
      </c>
    </row>
    <row r="641" spans="1:12" x14ac:dyDescent="0.25">
      <c r="A641" s="4" t="s">
        <v>687</v>
      </c>
      <c r="B641" s="4" t="s">
        <v>23</v>
      </c>
      <c r="C641" s="4">
        <v>60</v>
      </c>
      <c r="D641" s="4" t="s">
        <v>14</v>
      </c>
      <c r="E641" s="4" t="s">
        <v>21</v>
      </c>
      <c r="F641" s="4" t="s">
        <v>53</v>
      </c>
      <c r="G641" s="4" t="s">
        <v>1090</v>
      </c>
      <c r="H641" s="5">
        <v>60.449325982848201</v>
      </c>
      <c r="I641" s="5">
        <v>62.604970140426303</v>
      </c>
      <c r="K641" s="6">
        <v>323.31</v>
      </c>
      <c r="L641" s="7">
        <v>317.85013382355498</v>
      </c>
    </row>
    <row r="642" spans="1:12" x14ac:dyDescent="0.25">
      <c r="A642" s="4" t="s">
        <v>688</v>
      </c>
      <c r="B642" s="4" t="s">
        <v>23</v>
      </c>
      <c r="C642" s="4">
        <v>60</v>
      </c>
      <c r="D642" s="4" t="s">
        <v>1091</v>
      </c>
      <c r="E642" s="4" t="s">
        <v>21</v>
      </c>
      <c r="F642" s="4" t="s">
        <v>53</v>
      </c>
      <c r="G642" s="4" t="s">
        <v>1090</v>
      </c>
      <c r="H642" s="5">
        <v>60.449325982848201</v>
      </c>
      <c r="I642" s="5">
        <v>51.5137622733995</v>
      </c>
      <c r="K642" s="6">
        <v>298.05</v>
      </c>
      <c r="L642" s="7">
        <v>292.953498828634</v>
      </c>
    </row>
    <row r="643" spans="1:12" x14ac:dyDescent="0.25">
      <c r="A643" s="4" t="s">
        <v>689</v>
      </c>
      <c r="B643" s="4" t="s">
        <v>23</v>
      </c>
      <c r="C643" s="4">
        <v>60</v>
      </c>
      <c r="D643" s="4" t="s">
        <v>15</v>
      </c>
      <c r="E643" s="4" t="s">
        <v>21</v>
      </c>
      <c r="F643" s="4" t="s">
        <v>47</v>
      </c>
      <c r="G643" s="4" t="s">
        <v>1090</v>
      </c>
      <c r="H643" s="5">
        <v>60.449325982848201</v>
      </c>
      <c r="I643" s="5">
        <v>37.825072428930497</v>
      </c>
      <c r="K643" s="6">
        <v>293.43</v>
      </c>
      <c r="L643" s="7">
        <v>288.35197699587201</v>
      </c>
    </row>
    <row r="644" spans="1:12" x14ac:dyDescent="0.25">
      <c r="A644" s="4" t="s">
        <v>690</v>
      </c>
      <c r="B644" s="4" t="s">
        <v>23</v>
      </c>
      <c r="C644" s="4">
        <v>60</v>
      </c>
      <c r="D644" s="4" t="s">
        <v>8</v>
      </c>
      <c r="E644" s="4" t="s">
        <v>22</v>
      </c>
      <c r="F644" s="4" t="s">
        <v>47</v>
      </c>
      <c r="G644" s="4" t="s">
        <v>1090</v>
      </c>
      <c r="H644" s="5">
        <v>60.449325982848201</v>
      </c>
      <c r="I644" s="5">
        <v>14.8304454174118</v>
      </c>
      <c r="K644" s="6">
        <v>120.66</v>
      </c>
      <c r="L644" s="7">
        <v>118.65159611242601</v>
      </c>
    </row>
    <row r="645" spans="1:12" x14ac:dyDescent="0.25">
      <c r="A645" s="4" t="s">
        <v>691</v>
      </c>
      <c r="B645" s="4" t="s">
        <v>23</v>
      </c>
      <c r="C645" s="4">
        <v>60</v>
      </c>
      <c r="D645" s="4" t="s">
        <v>10</v>
      </c>
      <c r="E645" s="4" t="s">
        <v>22</v>
      </c>
      <c r="F645" s="4" t="s">
        <v>47</v>
      </c>
      <c r="G645" s="4" t="s">
        <v>1090</v>
      </c>
      <c r="H645" s="5">
        <v>60.449325982848201</v>
      </c>
      <c r="I645" s="5">
        <v>22.5865647704724</v>
      </c>
      <c r="K645" s="6">
        <v>160.96</v>
      </c>
      <c r="L645" s="7">
        <v>158.27396779486401</v>
      </c>
    </row>
    <row r="646" spans="1:12" x14ac:dyDescent="0.25">
      <c r="A646" s="4" t="s">
        <v>692</v>
      </c>
      <c r="B646" s="4" t="s">
        <v>23</v>
      </c>
      <c r="C646" s="4">
        <v>60</v>
      </c>
      <c r="D646" s="4" t="s">
        <v>11</v>
      </c>
      <c r="E646" s="4" t="s">
        <v>22</v>
      </c>
      <c r="F646" s="4" t="s">
        <v>47</v>
      </c>
      <c r="G646" s="4" t="s">
        <v>1090</v>
      </c>
      <c r="H646" s="5">
        <v>60.449325982848201</v>
      </c>
      <c r="I646" s="5">
        <v>30.214235208571498</v>
      </c>
      <c r="K646" s="6">
        <v>185.25</v>
      </c>
      <c r="L646" s="7">
        <v>182.14242516598301</v>
      </c>
    </row>
    <row r="647" spans="1:12" x14ac:dyDescent="0.25">
      <c r="A647" s="4" t="s">
        <v>693</v>
      </c>
      <c r="B647" s="4" t="s">
        <v>23</v>
      </c>
      <c r="C647" s="4">
        <v>60</v>
      </c>
      <c r="D647" s="4" t="s">
        <v>12</v>
      </c>
      <c r="E647" s="4" t="s">
        <v>22</v>
      </c>
      <c r="F647" s="4" t="s">
        <v>47</v>
      </c>
      <c r="G647" s="4" t="s">
        <v>1090</v>
      </c>
      <c r="H647" s="5">
        <v>60.449325982848201</v>
      </c>
      <c r="I647" s="5">
        <v>38.210560676254403</v>
      </c>
      <c r="K647" s="6">
        <v>205.71</v>
      </c>
      <c r="L647" s="7">
        <v>202.229830476828</v>
      </c>
    </row>
    <row r="648" spans="1:12" x14ac:dyDescent="0.25">
      <c r="A648" s="4" t="s">
        <v>694</v>
      </c>
      <c r="B648" s="4" t="s">
        <v>23</v>
      </c>
      <c r="C648" s="4">
        <v>60</v>
      </c>
      <c r="D648" s="4" t="s">
        <v>13</v>
      </c>
      <c r="E648" s="4" t="s">
        <v>22</v>
      </c>
      <c r="F648" s="4" t="s">
        <v>47</v>
      </c>
      <c r="G648" s="4" t="s">
        <v>1090</v>
      </c>
      <c r="H648" s="5">
        <v>60.449325982848201</v>
      </c>
      <c r="I648" s="5">
        <v>47.595736218799097</v>
      </c>
      <c r="K648" s="6">
        <v>218.61</v>
      </c>
      <c r="L648" s="7">
        <v>214.92503372188401</v>
      </c>
    </row>
    <row r="649" spans="1:12" x14ac:dyDescent="0.25">
      <c r="A649" s="4" t="s">
        <v>695</v>
      </c>
      <c r="B649" s="4" t="s">
        <v>23</v>
      </c>
      <c r="C649" s="4">
        <v>60</v>
      </c>
      <c r="D649" s="4" t="s">
        <v>14</v>
      </c>
      <c r="E649" s="4" t="s">
        <v>22</v>
      </c>
      <c r="F649" s="4" t="s">
        <v>53</v>
      </c>
      <c r="G649" s="4" t="s">
        <v>1090</v>
      </c>
      <c r="H649" s="5">
        <v>60.449325982848201</v>
      </c>
      <c r="I649" s="5">
        <v>58.848596696775203</v>
      </c>
      <c r="K649" s="6">
        <v>229.96</v>
      </c>
      <c r="L649" s="7">
        <v>226.09821201595699</v>
      </c>
    </row>
    <row r="650" spans="1:12" x14ac:dyDescent="0.25">
      <c r="A650" s="4" t="s">
        <v>696</v>
      </c>
      <c r="B650" s="4" t="s">
        <v>23</v>
      </c>
      <c r="C650" s="4">
        <v>60</v>
      </c>
      <c r="D650" s="4" t="s">
        <v>1091</v>
      </c>
      <c r="E650" s="4" t="s">
        <v>22</v>
      </c>
      <c r="F650" s="4" t="s">
        <v>53</v>
      </c>
      <c r="G650" s="4" t="s">
        <v>1090</v>
      </c>
      <c r="H650" s="5">
        <v>60.449325982848201</v>
      </c>
      <c r="I650" s="5">
        <v>48.472126466637697</v>
      </c>
      <c r="K650" s="6">
        <v>210.36</v>
      </c>
      <c r="L650" s="7">
        <v>206.80999462877199</v>
      </c>
    </row>
    <row r="651" spans="1:12" x14ac:dyDescent="0.25">
      <c r="A651" s="4" t="s">
        <v>697</v>
      </c>
      <c r="B651" s="4" t="s">
        <v>23</v>
      </c>
      <c r="C651" s="4">
        <v>60</v>
      </c>
      <c r="D651" s="4" t="s">
        <v>15</v>
      </c>
      <c r="E651" s="4" t="s">
        <v>22</v>
      </c>
      <c r="F651" s="4" t="s">
        <v>47</v>
      </c>
      <c r="G651" s="4" t="s">
        <v>1090</v>
      </c>
      <c r="H651" s="5">
        <v>60.449325982848201</v>
      </c>
      <c r="I651" s="5">
        <v>35.3663268863938</v>
      </c>
      <c r="K651" s="6">
        <v>231.81</v>
      </c>
      <c r="L651" s="7">
        <v>227.82307450288801</v>
      </c>
    </row>
    <row r="652" spans="1:12" x14ac:dyDescent="0.25">
      <c r="A652" s="4" t="s">
        <v>698</v>
      </c>
      <c r="B652" s="4" t="s">
        <v>7</v>
      </c>
      <c r="C652" s="4">
        <v>75</v>
      </c>
      <c r="D652" s="4" t="s">
        <v>8</v>
      </c>
      <c r="E652" s="4" t="s">
        <v>9</v>
      </c>
      <c r="F652" s="4" t="s">
        <v>47</v>
      </c>
      <c r="G652" s="4" t="s">
        <v>1090</v>
      </c>
      <c r="H652" s="5">
        <v>76.176565329094103</v>
      </c>
      <c r="I652" s="5">
        <v>32.002679465904698</v>
      </c>
      <c r="K652" s="6">
        <v>173.11</v>
      </c>
      <c r="L652" s="7">
        <v>170.21100910994801</v>
      </c>
    </row>
    <row r="653" spans="1:12" x14ac:dyDescent="0.25">
      <c r="A653" s="4" t="s">
        <v>699</v>
      </c>
      <c r="B653" s="4" t="s">
        <v>7</v>
      </c>
      <c r="C653" s="4">
        <v>75</v>
      </c>
      <c r="D653" s="4" t="s">
        <v>10</v>
      </c>
      <c r="E653" s="4" t="s">
        <v>9</v>
      </c>
      <c r="F653" s="4" t="s">
        <v>47</v>
      </c>
      <c r="G653" s="4" t="s">
        <v>1090</v>
      </c>
      <c r="H653" s="5">
        <v>76.176565329094103</v>
      </c>
      <c r="I653" s="5">
        <v>48.8963016139855</v>
      </c>
      <c r="K653" s="6">
        <v>243.68</v>
      </c>
      <c r="L653" s="7">
        <v>239.56867959595701</v>
      </c>
    </row>
    <row r="654" spans="1:12" x14ac:dyDescent="0.25">
      <c r="A654" s="4" t="s">
        <v>700</v>
      </c>
      <c r="B654" s="4" t="s">
        <v>7</v>
      </c>
      <c r="C654" s="4">
        <v>75</v>
      </c>
      <c r="D654" s="4" t="s">
        <v>11</v>
      </c>
      <c r="E654" s="4" t="s">
        <v>9</v>
      </c>
      <c r="F654" s="4" t="s">
        <v>47</v>
      </c>
      <c r="G654" s="4" t="s">
        <v>1090</v>
      </c>
      <c r="H654" s="5">
        <v>76.176565329094103</v>
      </c>
      <c r="I654" s="5">
        <v>65.654714537194906</v>
      </c>
      <c r="K654" s="6">
        <v>296.88</v>
      </c>
      <c r="L654" s="7">
        <v>291.880000694741</v>
      </c>
    </row>
    <row r="655" spans="1:12" x14ac:dyDescent="0.25">
      <c r="A655" s="4" t="s">
        <v>701</v>
      </c>
      <c r="B655" s="4" t="s">
        <v>7</v>
      </c>
      <c r="C655" s="4">
        <v>75</v>
      </c>
      <c r="D655" s="4" t="s">
        <v>12</v>
      </c>
      <c r="E655" s="4" t="s">
        <v>9</v>
      </c>
      <c r="F655" s="4" t="s">
        <v>47</v>
      </c>
      <c r="G655" s="4" t="s">
        <v>1090</v>
      </c>
      <c r="H655" s="5">
        <v>76.176565329094103</v>
      </c>
      <c r="I655" s="5">
        <v>83.265320813430606</v>
      </c>
      <c r="K655" s="6">
        <v>354.01</v>
      </c>
      <c r="L655" s="7">
        <v>347.98989706802899</v>
      </c>
    </row>
    <row r="656" spans="1:12" x14ac:dyDescent="0.25">
      <c r="A656" s="4" t="s">
        <v>702</v>
      </c>
      <c r="B656" s="4" t="s">
        <v>7</v>
      </c>
      <c r="C656" s="4">
        <v>75</v>
      </c>
      <c r="D656" s="4" t="s">
        <v>13</v>
      </c>
      <c r="E656" s="4" t="s">
        <v>9</v>
      </c>
      <c r="F656" s="4" t="s">
        <v>47</v>
      </c>
      <c r="G656" s="4" t="s">
        <v>1090</v>
      </c>
      <c r="H656" s="5">
        <v>76.176565329094103</v>
      </c>
      <c r="I656" s="5">
        <v>104.11416960267699</v>
      </c>
      <c r="K656" s="6">
        <v>389.9</v>
      </c>
      <c r="L656" s="7">
        <v>383.31414407639699</v>
      </c>
    </row>
    <row r="657" spans="1:12" x14ac:dyDescent="0.25">
      <c r="A657" s="4" t="s">
        <v>703</v>
      </c>
      <c r="B657" s="4" t="s">
        <v>7</v>
      </c>
      <c r="C657" s="4">
        <v>75</v>
      </c>
      <c r="D657" s="4" t="s">
        <v>14</v>
      </c>
      <c r="E657" s="4" t="s">
        <v>9</v>
      </c>
      <c r="F657" s="4" t="s">
        <v>53</v>
      </c>
      <c r="G657" s="4" t="s">
        <v>1090</v>
      </c>
      <c r="H657" s="5">
        <v>76.176565329094103</v>
      </c>
      <c r="I657" s="5">
        <v>127.383228989126</v>
      </c>
      <c r="K657" s="6">
        <v>433.8</v>
      </c>
      <c r="L657" s="7">
        <v>426.46179941278598</v>
      </c>
    </row>
    <row r="658" spans="1:12" x14ac:dyDescent="0.25">
      <c r="A658" s="4" t="s">
        <v>704</v>
      </c>
      <c r="B658" s="4" t="s">
        <v>7</v>
      </c>
      <c r="C658" s="4">
        <v>75</v>
      </c>
      <c r="D658" s="4" t="s">
        <v>1091</v>
      </c>
      <c r="E658" s="4" t="s">
        <v>9</v>
      </c>
      <c r="F658" s="4" t="s">
        <v>53</v>
      </c>
      <c r="G658" s="4" t="s">
        <v>1090</v>
      </c>
      <c r="H658" s="5">
        <v>76.176565329094103</v>
      </c>
      <c r="I658" s="5">
        <v>105.058665467252</v>
      </c>
      <c r="K658" s="6">
        <v>378.3</v>
      </c>
      <c r="L658" s="7">
        <v>371.88762988375998</v>
      </c>
    </row>
    <row r="659" spans="1:12" x14ac:dyDescent="0.25">
      <c r="A659" s="4" t="s">
        <v>705</v>
      </c>
      <c r="B659" s="4" t="s">
        <v>7</v>
      </c>
      <c r="C659" s="4">
        <v>75</v>
      </c>
      <c r="D659" s="4" t="s">
        <v>15</v>
      </c>
      <c r="E659" s="4" t="s">
        <v>9</v>
      </c>
      <c r="F659" s="4" t="s">
        <v>47</v>
      </c>
      <c r="G659" s="4" t="s">
        <v>1090</v>
      </c>
      <c r="H659" s="5">
        <v>76.176565329094103</v>
      </c>
      <c r="I659" s="5">
        <v>76.037724284642593</v>
      </c>
      <c r="K659" s="6">
        <v>368.45</v>
      </c>
      <c r="L659" s="7">
        <v>362.10629356895498</v>
      </c>
    </row>
    <row r="660" spans="1:12" x14ac:dyDescent="0.25">
      <c r="A660" s="4" t="s">
        <v>706</v>
      </c>
      <c r="B660" s="4" t="s">
        <v>7</v>
      </c>
      <c r="C660" s="4">
        <v>75</v>
      </c>
      <c r="D660" s="4" t="s">
        <v>8</v>
      </c>
      <c r="E660" s="4" t="s">
        <v>16</v>
      </c>
      <c r="F660" s="4" t="s">
        <v>47</v>
      </c>
      <c r="G660" s="4" t="s">
        <v>1092</v>
      </c>
      <c r="H660" s="5">
        <v>76.176565329094103</v>
      </c>
      <c r="I660" s="5">
        <v>30.409302098433798</v>
      </c>
      <c r="K660" s="6">
        <v>326.74</v>
      </c>
      <c r="L660" s="7">
        <v>321.13252039834998</v>
      </c>
    </row>
    <row r="661" spans="1:12" x14ac:dyDescent="0.25">
      <c r="A661" s="4" t="s">
        <v>707</v>
      </c>
      <c r="B661" s="4" t="s">
        <v>7</v>
      </c>
      <c r="C661" s="4">
        <v>75</v>
      </c>
      <c r="D661" s="4" t="s">
        <v>8</v>
      </c>
      <c r="E661" s="4" t="s">
        <v>16</v>
      </c>
      <c r="F661" s="4" t="s">
        <v>47</v>
      </c>
      <c r="G661" s="4" t="s">
        <v>1093</v>
      </c>
      <c r="H661" s="5"/>
      <c r="I661" s="5"/>
      <c r="K661" s="6">
        <v>263.10000000000002</v>
      </c>
      <c r="L661" s="7"/>
    </row>
    <row r="662" spans="1:12" x14ac:dyDescent="0.25">
      <c r="A662" s="4" t="s">
        <v>708</v>
      </c>
      <c r="B662" s="4" t="s">
        <v>7</v>
      </c>
      <c r="C662" s="4">
        <v>75</v>
      </c>
      <c r="D662" s="4" t="s">
        <v>10</v>
      </c>
      <c r="E662" s="4" t="s">
        <v>16</v>
      </c>
      <c r="F662" s="4" t="s">
        <v>47</v>
      </c>
      <c r="G662" s="4" t="s">
        <v>1090</v>
      </c>
      <c r="H662" s="5">
        <v>76.176565329094103</v>
      </c>
      <c r="I662" s="5">
        <v>46.478004820374103</v>
      </c>
      <c r="K662" s="6">
        <v>433.99</v>
      </c>
      <c r="L662" s="7">
        <v>426.56704623298202</v>
      </c>
    </row>
    <row r="663" spans="1:12" x14ac:dyDescent="0.25">
      <c r="A663" s="4" t="s">
        <v>709</v>
      </c>
      <c r="B663" s="4" t="s">
        <v>7</v>
      </c>
      <c r="C663" s="4">
        <v>75</v>
      </c>
      <c r="D663" s="4" t="s">
        <v>11</v>
      </c>
      <c r="E663" s="4" t="s">
        <v>16</v>
      </c>
      <c r="F663" s="4" t="s">
        <v>47</v>
      </c>
      <c r="G663" s="4" t="s">
        <v>1090</v>
      </c>
      <c r="H663" s="5">
        <v>76.176565329094103</v>
      </c>
      <c r="I663" s="5">
        <v>62.433102870337997</v>
      </c>
      <c r="K663" s="6">
        <v>504.53</v>
      </c>
      <c r="L663" s="7">
        <v>495.95006716720002</v>
      </c>
    </row>
    <row r="664" spans="1:12" x14ac:dyDescent="0.25">
      <c r="A664" s="4" t="s">
        <v>710</v>
      </c>
      <c r="B664" s="4" t="s">
        <v>7</v>
      </c>
      <c r="C664" s="4">
        <v>75</v>
      </c>
      <c r="D664" s="4" t="s">
        <v>12</v>
      </c>
      <c r="E664" s="4" t="s">
        <v>16</v>
      </c>
      <c r="F664" s="4" t="s">
        <v>47</v>
      </c>
      <c r="G664" s="4" t="s">
        <v>1090</v>
      </c>
      <c r="H664" s="5">
        <v>76.176565329094103</v>
      </c>
      <c r="I664" s="5">
        <v>79.204043961779206</v>
      </c>
      <c r="K664" s="6">
        <v>560.26</v>
      </c>
      <c r="L664" s="7">
        <v>550.66340899898398</v>
      </c>
    </row>
    <row r="665" spans="1:12" x14ac:dyDescent="0.25">
      <c r="A665" s="4" t="s">
        <v>711</v>
      </c>
      <c r="B665" s="4" t="s">
        <v>7</v>
      </c>
      <c r="C665" s="4">
        <v>75</v>
      </c>
      <c r="D665" s="4" t="s">
        <v>13</v>
      </c>
      <c r="E665" s="4" t="s">
        <v>16</v>
      </c>
      <c r="F665" s="4" t="s">
        <v>47</v>
      </c>
      <c r="G665" s="4" t="s">
        <v>1090</v>
      </c>
      <c r="H665" s="5">
        <v>76.176565329094103</v>
      </c>
      <c r="I665" s="5">
        <v>99.077594897792196</v>
      </c>
      <c r="K665" s="6">
        <v>624.26</v>
      </c>
      <c r="L665" s="7">
        <v>613.514952616757</v>
      </c>
    </row>
    <row r="666" spans="1:12" x14ac:dyDescent="0.25">
      <c r="A666" s="4" t="s">
        <v>712</v>
      </c>
      <c r="B666" s="4" t="s">
        <v>7</v>
      </c>
      <c r="C666" s="4">
        <v>75</v>
      </c>
      <c r="D666" s="4" t="s">
        <v>14</v>
      </c>
      <c r="E666" s="4" t="s">
        <v>16</v>
      </c>
      <c r="F666" s="4" t="s">
        <v>53</v>
      </c>
      <c r="G666" s="4" t="s">
        <v>1090</v>
      </c>
      <c r="H666" s="5">
        <v>76.176565329094103</v>
      </c>
      <c r="I666" s="5">
        <v>121.081645246495</v>
      </c>
      <c r="K666" s="6">
        <v>766.74</v>
      </c>
      <c r="L666" s="7">
        <v>753.52246139712895</v>
      </c>
    </row>
    <row r="667" spans="1:12" x14ac:dyDescent="0.25">
      <c r="A667" s="4" t="s">
        <v>713</v>
      </c>
      <c r="B667" s="4" t="s">
        <v>7</v>
      </c>
      <c r="C667" s="4">
        <v>75</v>
      </c>
      <c r="D667" s="4" t="s">
        <v>1091</v>
      </c>
      <c r="E667" s="4" t="s">
        <v>16</v>
      </c>
      <c r="F667" s="4" t="s">
        <v>53</v>
      </c>
      <c r="G667" s="4" t="s">
        <v>1090</v>
      </c>
      <c r="H667" s="5">
        <v>76.176565329094103</v>
      </c>
      <c r="I667" s="5">
        <v>99.8755764924109</v>
      </c>
      <c r="K667" s="6">
        <v>696.02</v>
      </c>
      <c r="L667" s="7">
        <v>683.96356748916196</v>
      </c>
    </row>
    <row r="668" spans="1:12" x14ac:dyDescent="0.25">
      <c r="A668" s="4" t="s">
        <v>714</v>
      </c>
      <c r="B668" s="4" t="s">
        <v>7</v>
      </c>
      <c r="C668" s="4">
        <v>75</v>
      </c>
      <c r="D668" s="4" t="s">
        <v>15</v>
      </c>
      <c r="E668" s="4" t="s">
        <v>16</v>
      </c>
      <c r="F668" s="4" t="s">
        <v>47</v>
      </c>
      <c r="G668" s="4" t="s">
        <v>1090</v>
      </c>
      <c r="H668" s="5">
        <v>76.176565329094103</v>
      </c>
      <c r="I668" s="5">
        <v>72.223225612376297</v>
      </c>
      <c r="K668" s="6">
        <v>592.34</v>
      </c>
      <c r="L668" s="7">
        <v>582.03306106827699</v>
      </c>
    </row>
    <row r="669" spans="1:12" x14ac:dyDescent="0.25">
      <c r="A669" s="4" t="s">
        <v>715</v>
      </c>
      <c r="B669" s="4" t="s">
        <v>7</v>
      </c>
      <c r="C669" s="4">
        <v>75</v>
      </c>
      <c r="D669" s="4" t="s">
        <v>8</v>
      </c>
      <c r="E669" s="4" t="s">
        <v>17</v>
      </c>
      <c r="F669" s="4" t="s">
        <v>47</v>
      </c>
      <c r="G669" s="4" t="s">
        <v>1090</v>
      </c>
      <c r="H669" s="5">
        <v>76.176565329094103</v>
      </c>
      <c r="I669" s="5">
        <v>33.353335420140397</v>
      </c>
      <c r="K669" s="6">
        <v>263.10000000000002</v>
      </c>
      <c r="L669" s="7">
        <v>258.60915865405798</v>
      </c>
    </row>
    <row r="670" spans="1:12" x14ac:dyDescent="0.25">
      <c r="A670" s="4" t="s">
        <v>716</v>
      </c>
      <c r="B670" s="4" t="s">
        <v>7</v>
      </c>
      <c r="C670" s="4">
        <v>75</v>
      </c>
      <c r="D670" s="4" t="s">
        <v>10</v>
      </c>
      <c r="E670" s="4" t="s">
        <v>17</v>
      </c>
      <c r="F670" s="4" t="s">
        <v>47</v>
      </c>
      <c r="G670" s="4" t="s">
        <v>1090</v>
      </c>
      <c r="H670" s="5">
        <v>76.176565329094103</v>
      </c>
      <c r="I670" s="5">
        <v>50.947190575519301</v>
      </c>
      <c r="K670" s="6">
        <v>351.21</v>
      </c>
      <c r="L670" s="7">
        <v>345.20075052273899</v>
      </c>
    </row>
    <row r="671" spans="1:12" x14ac:dyDescent="0.25">
      <c r="A671" s="4" t="s">
        <v>717</v>
      </c>
      <c r="B671" s="4" t="s">
        <v>7</v>
      </c>
      <c r="C671" s="4">
        <v>75</v>
      </c>
      <c r="D671" s="4" t="s">
        <v>11</v>
      </c>
      <c r="E671" s="4" t="s">
        <v>17</v>
      </c>
      <c r="F671" s="4" t="s">
        <v>47</v>
      </c>
      <c r="G671" s="4" t="s">
        <v>1090</v>
      </c>
      <c r="H671" s="5">
        <v>76.176565329094103</v>
      </c>
      <c r="I671" s="5">
        <v>68.388444259180204</v>
      </c>
      <c r="K671" s="6">
        <v>409.22</v>
      </c>
      <c r="L671" s="7">
        <v>402.23834866399397</v>
      </c>
    </row>
    <row r="672" spans="1:12" x14ac:dyDescent="0.25">
      <c r="A672" s="4" t="s">
        <v>718</v>
      </c>
      <c r="B672" s="4" t="s">
        <v>7</v>
      </c>
      <c r="C672" s="4">
        <v>75</v>
      </c>
      <c r="D672" s="4" t="s">
        <v>12</v>
      </c>
      <c r="E672" s="4" t="s">
        <v>17</v>
      </c>
      <c r="F672" s="4" t="s">
        <v>47</v>
      </c>
      <c r="G672" s="4" t="s">
        <v>1090</v>
      </c>
      <c r="H672" s="5">
        <v>76.176565329094103</v>
      </c>
      <c r="I672" s="5">
        <v>86.713099857781401</v>
      </c>
      <c r="K672" s="6">
        <v>472.32</v>
      </c>
      <c r="L672" s="7">
        <v>464.22661355261999</v>
      </c>
    </row>
    <row r="673" spans="1:12" x14ac:dyDescent="0.25">
      <c r="A673" s="4" t="s">
        <v>719</v>
      </c>
      <c r="B673" s="4" t="s">
        <v>7</v>
      </c>
      <c r="C673" s="4">
        <v>75</v>
      </c>
      <c r="D673" s="4" t="s">
        <v>13</v>
      </c>
      <c r="E673" s="4" t="s">
        <v>17</v>
      </c>
      <c r="F673" s="4" t="s">
        <v>47</v>
      </c>
      <c r="G673" s="4" t="s">
        <v>1090</v>
      </c>
      <c r="H673" s="5">
        <v>76.176565329094103</v>
      </c>
      <c r="I673" s="5">
        <v>108.392598572854</v>
      </c>
      <c r="K673" s="6">
        <v>540.76</v>
      </c>
      <c r="L673" s="7">
        <v>531.48283780801398</v>
      </c>
    </row>
    <row r="674" spans="1:12" x14ac:dyDescent="0.25">
      <c r="A674" s="4" t="s">
        <v>720</v>
      </c>
      <c r="B674" s="4" t="s">
        <v>7</v>
      </c>
      <c r="C674" s="4">
        <v>75</v>
      </c>
      <c r="D674" s="4" t="s">
        <v>14</v>
      </c>
      <c r="E674" s="4" t="s">
        <v>17</v>
      </c>
      <c r="F674" s="4" t="s">
        <v>53</v>
      </c>
      <c r="G674" s="4" t="s">
        <v>1090</v>
      </c>
      <c r="H674" s="5">
        <v>76.176565329094103</v>
      </c>
      <c r="I674" s="5">
        <v>132.72733154518701</v>
      </c>
      <c r="K674" s="6">
        <v>586.77</v>
      </c>
      <c r="L674" s="7">
        <v>576.75522999841098</v>
      </c>
    </row>
    <row r="675" spans="1:12" x14ac:dyDescent="0.25">
      <c r="A675" s="4" t="s">
        <v>721</v>
      </c>
      <c r="B675" s="4" t="s">
        <v>7</v>
      </c>
      <c r="C675" s="4">
        <v>75</v>
      </c>
      <c r="D675" s="4" t="s">
        <v>1091</v>
      </c>
      <c r="E675" s="4" t="s">
        <v>17</v>
      </c>
      <c r="F675" s="4" t="s">
        <v>53</v>
      </c>
      <c r="G675" s="4" t="s">
        <v>1090</v>
      </c>
      <c r="H675" s="5">
        <v>76.176565329094103</v>
      </c>
      <c r="I675" s="5">
        <v>109.455084220541</v>
      </c>
      <c r="K675" s="6">
        <v>540.9</v>
      </c>
      <c r="L675" s="7">
        <v>531.54850895469997</v>
      </c>
    </row>
    <row r="676" spans="1:12" x14ac:dyDescent="0.25">
      <c r="A676" s="4" t="s">
        <v>722</v>
      </c>
      <c r="B676" s="4" t="s">
        <v>7</v>
      </c>
      <c r="C676" s="4">
        <v>75</v>
      </c>
      <c r="D676" s="4" t="s">
        <v>15</v>
      </c>
      <c r="E676" s="4" t="s">
        <v>17</v>
      </c>
      <c r="F676" s="4" t="s">
        <v>47</v>
      </c>
      <c r="G676" s="4" t="s">
        <v>1090</v>
      </c>
      <c r="H676" s="5">
        <v>76.176565329094103</v>
      </c>
      <c r="I676" s="5">
        <v>79.269458644931305</v>
      </c>
      <c r="K676" s="6">
        <v>509.34</v>
      </c>
      <c r="L676" s="7">
        <v>500.55317112268398</v>
      </c>
    </row>
    <row r="677" spans="1:12" x14ac:dyDescent="0.25">
      <c r="A677" s="4" t="s">
        <v>723</v>
      </c>
      <c r="B677" s="4" t="s">
        <v>7</v>
      </c>
      <c r="C677" s="4">
        <v>75</v>
      </c>
      <c r="D677" s="4" t="s">
        <v>8</v>
      </c>
      <c r="E677" s="4" t="s">
        <v>18</v>
      </c>
      <c r="F677" s="4" t="s">
        <v>47</v>
      </c>
      <c r="G677" s="4" t="s">
        <v>1090</v>
      </c>
      <c r="H677" s="5">
        <v>76.176565329094103</v>
      </c>
      <c r="I677" s="5">
        <v>27.8668674759925</v>
      </c>
      <c r="K677" s="6">
        <v>177.93</v>
      </c>
      <c r="L677" s="7">
        <v>174.92323490416899</v>
      </c>
    </row>
    <row r="678" spans="1:12" x14ac:dyDescent="0.25">
      <c r="A678" s="4" t="s">
        <v>724</v>
      </c>
      <c r="B678" s="4" t="s">
        <v>7</v>
      </c>
      <c r="C678" s="4">
        <v>75</v>
      </c>
      <c r="D678" s="4" t="s">
        <v>10</v>
      </c>
      <c r="E678" s="4" t="s">
        <v>18</v>
      </c>
      <c r="F678" s="4" t="s">
        <v>47</v>
      </c>
      <c r="G678" s="4" t="s">
        <v>1090</v>
      </c>
      <c r="H678" s="5">
        <v>76.176565329094103</v>
      </c>
      <c r="I678" s="5">
        <v>42.591927275785402</v>
      </c>
      <c r="K678" s="6">
        <v>252.23</v>
      </c>
      <c r="L678" s="7">
        <v>247.95233043807301</v>
      </c>
    </row>
    <row r="679" spans="1:12" x14ac:dyDescent="0.25">
      <c r="A679" s="4" t="s">
        <v>725</v>
      </c>
      <c r="B679" s="4" t="s">
        <v>7</v>
      </c>
      <c r="C679" s="4">
        <v>75</v>
      </c>
      <c r="D679" s="4" t="s">
        <v>11</v>
      </c>
      <c r="E679" s="4" t="s">
        <v>18</v>
      </c>
      <c r="F679" s="4" t="s">
        <v>47</v>
      </c>
      <c r="G679" s="4" t="s">
        <v>1090</v>
      </c>
      <c r="H679" s="5">
        <v>76.176565329094103</v>
      </c>
      <c r="I679" s="5">
        <v>57.212710704173801</v>
      </c>
      <c r="K679" s="6">
        <v>293.25</v>
      </c>
      <c r="L679" s="7">
        <v>288.30293996403998</v>
      </c>
    </row>
    <row r="680" spans="1:12" x14ac:dyDescent="0.25">
      <c r="A680" s="4" t="s">
        <v>726</v>
      </c>
      <c r="B680" s="4" t="s">
        <v>7</v>
      </c>
      <c r="C680" s="4">
        <v>75</v>
      </c>
      <c r="D680" s="4" t="s">
        <v>12</v>
      </c>
      <c r="E680" s="4" t="s">
        <v>18</v>
      </c>
      <c r="F680" s="4" t="s">
        <v>47</v>
      </c>
      <c r="G680" s="4" t="s">
        <v>1090</v>
      </c>
      <c r="H680" s="5">
        <v>76.176565329094103</v>
      </c>
      <c r="I680" s="5">
        <v>72.581057283128501</v>
      </c>
      <c r="K680" s="6">
        <v>328.67</v>
      </c>
      <c r="L680" s="7">
        <v>323.077714274306</v>
      </c>
    </row>
    <row r="681" spans="1:12" x14ac:dyDescent="0.25">
      <c r="A681" s="4" t="s">
        <v>727</v>
      </c>
      <c r="B681" s="4" t="s">
        <v>7</v>
      </c>
      <c r="C681" s="4">
        <v>75</v>
      </c>
      <c r="D681" s="4" t="s">
        <v>13</v>
      </c>
      <c r="E681" s="4" t="s">
        <v>18</v>
      </c>
      <c r="F681" s="4" t="s">
        <v>47</v>
      </c>
      <c r="G681" s="4" t="s">
        <v>1090</v>
      </c>
      <c r="H681" s="5">
        <v>76.176565329094103</v>
      </c>
      <c r="I681" s="5">
        <v>90.792320692509307</v>
      </c>
      <c r="K681" s="6">
        <v>357.51</v>
      </c>
      <c r="L681" s="7">
        <v>351.436481349237</v>
      </c>
    </row>
    <row r="682" spans="1:12" x14ac:dyDescent="0.25">
      <c r="A682" s="4" t="s">
        <v>728</v>
      </c>
      <c r="B682" s="4" t="s">
        <v>7</v>
      </c>
      <c r="C682" s="4">
        <v>75</v>
      </c>
      <c r="D682" s="4" t="s">
        <v>14</v>
      </c>
      <c r="E682" s="4" t="s">
        <v>18</v>
      </c>
      <c r="F682" s="4" t="s">
        <v>53</v>
      </c>
      <c r="G682" s="4" t="s">
        <v>1090</v>
      </c>
      <c r="H682" s="5">
        <v>76.176565329094103</v>
      </c>
      <c r="I682" s="5">
        <v>110.95789175117299</v>
      </c>
      <c r="K682" s="6">
        <v>363.35</v>
      </c>
      <c r="L682" s="7">
        <v>357.259450462259</v>
      </c>
    </row>
    <row r="683" spans="1:12" x14ac:dyDescent="0.25">
      <c r="A683" s="4" t="s">
        <v>729</v>
      </c>
      <c r="B683" s="4" t="s">
        <v>7</v>
      </c>
      <c r="C683" s="4">
        <v>75</v>
      </c>
      <c r="D683" s="4" t="s">
        <v>1091</v>
      </c>
      <c r="E683" s="4" t="s">
        <v>18</v>
      </c>
      <c r="F683" s="4" t="s">
        <v>53</v>
      </c>
      <c r="G683" s="4" t="s">
        <v>1090</v>
      </c>
      <c r="H683" s="5">
        <v>76.176565329094103</v>
      </c>
      <c r="I683" s="5">
        <v>91.524721957729597</v>
      </c>
      <c r="K683" s="6">
        <v>324.48</v>
      </c>
      <c r="L683" s="7">
        <v>319.02529660053</v>
      </c>
    </row>
    <row r="684" spans="1:12" x14ac:dyDescent="0.25">
      <c r="A684" s="4" t="s">
        <v>730</v>
      </c>
      <c r="B684" s="4" t="s">
        <v>7</v>
      </c>
      <c r="C684" s="4">
        <v>75</v>
      </c>
      <c r="D684" s="4" t="s">
        <v>15</v>
      </c>
      <c r="E684" s="4" t="s">
        <v>18</v>
      </c>
      <c r="F684" s="4" t="s">
        <v>47</v>
      </c>
      <c r="G684" s="4" t="s">
        <v>1090</v>
      </c>
      <c r="H684" s="5">
        <v>76.176565329094103</v>
      </c>
      <c r="I684" s="5">
        <v>66.185175381204004</v>
      </c>
      <c r="K684" s="6">
        <v>360.91</v>
      </c>
      <c r="L684" s="7">
        <v>354.66608597684098</v>
      </c>
    </row>
    <row r="685" spans="1:12" x14ac:dyDescent="0.25">
      <c r="A685" s="4" t="s">
        <v>731</v>
      </c>
      <c r="B685" s="4" t="s">
        <v>7</v>
      </c>
      <c r="C685" s="4">
        <v>75</v>
      </c>
      <c r="D685" s="4" t="s">
        <v>8</v>
      </c>
      <c r="E685" s="4" t="s">
        <v>19</v>
      </c>
      <c r="F685" s="4" t="s">
        <v>47</v>
      </c>
      <c r="G685" s="4" t="s">
        <v>1090</v>
      </c>
      <c r="H685" s="5">
        <v>76.176565329094103</v>
      </c>
      <c r="I685" s="5">
        <v>30.085756050456201</v>
      </c>
      <c r="K685" s="6">
        <v>185.03</v>
      </c>
      <c r="L685" s="7">
        <v>181.91092676008299</v>
      </c>
    </row>
    <row r="686" spans="1:12" x14ac:dyDescent="0.25">
      <c r="A686" s="4" t="s">
        <v>732</v>
      </c>
      <c r="B686" s="4" t="s">
        <v>7</v>
      </c>
      <c r="C686" s="4">
        <v>75</v>
      </c>
      <c r="D686" s="4" t="s">
        <v>10</v>
      </c>
      <c r="E686" s="4" t="s">
        <v>19</v>
      </c>
      <c r="F686" s="4" t="s">
        <v>47</v>
      </c>
      <c r="G686" s="4" t="s">
        <v>1090</v>
      </c>
      <c r="H686" s="5">
        <v>76.176565329094103</v>
      </c>
      <c r="I686" s="5">
        <v>45.9832027015851</v>
      </c>
      <c r="K686" s="6">
        <v>260.70999999999998</v>
      </c>
      <c r="L686" s="7">
        <v>256.35216701315102</v>
      </c>
    </row>
    <row r="687" spans="1:12" x14ac:dyDescent="0.25">
      <c r="A687" s="4" t="s">
        <v>733</v>
      </c>
      <c r="B687" s="4" t="s">
        <v>7</v>
      </c>
      <c r="C687" s="4">
        <v>75</v>
      </c>
      <c r="D687" s="4" t="s">
        <v>11</v>
      </c>
      <c r="E687" s="4" t="s">
        <v>19</v>
      </c>
      <c r="F687" s="4" t="s">
        <v>47</v>
      </c>
      <c r="G687" s="4" t="s">
        <v>1090</v>
      </c>
      <c r="H687" s="5">
        <v>76.176565329094103</v>
      </c>
      <c r="I687" s="5">
        <v>61.767986932939102</v>
      </c>
      <c r="K687" s="6">
        <v>312.95</v>
      </c>
      <c r="L687" s="7">
        <v>307.72348598387799</v>
      </c>
    </row>
    <row r="688" spans="1:12" x14ac:dyDescent="0.25">
      <c r="A688" s="4" t="s">
        <v>734</v>
      </c>
      <c r="B688" s="4" t="s">
        <v>7</v>
      </c>
      <c r="C688" s="4">
        <v>75</v>
      </c>
      <c r="D688" s="4" t="s">
        <v>12</v>
      </c>
      <c r="E688" s="4" t="s">
        <v>19</v>
      </c>
      <c r="F688" s="4" t="s">
        <v>47</v>
      </c>
      <c r="G688" s="4" t="s">
        <v>1090</v>
      </c>
      <c r="H688" s="5">
        <v>76.176565329094103</v>
      </c>
      <c r="I688" s="5">
        <v>78.359824704986295</v>
      </c>
      <c r="K688" s="6">
        <v>339.77</v>
      </c>
      <c r="L688" s="7">
        <v>333.98529677939899</v>
      </c>
    </row>
    <row r="689" spans="1:12" x14ac:dyDescent="0.25">
      <c r="A689" s="4" t="s">
        <v>735</v>
      </c>
      <c r="B689" s="4" t="s">
        <v>7</v>
      </c>
      <c r="C689" s="4">
        <v>75</v>
      </c>
      <c r="D689" s="4" t="s">
        <v>13</v>
      </c>
      <c r="E689" s="4" t="s">
        <v>19</v>
      </c>
      <c r="F689" s="4" t="s">
        <v>47</v>
      </c>
      <c r="G689" s="4" t="s">
        <v>1090</v>
      </c>
      <c r="H689" s="5">
        <v>76.176565329094103</v>
      </c>
      <c r="I689" s="5">
        <v>98.0208023036203</v>
      </c>
      <c r="K689" s="6">
        <v>379.58</v>
      </c>
      <c r="L689" s="7">
        <v>373.15576630228901</v>
      </c>
    </row>
    <row r="690" spans="1:12" x14ac:dyDescent="0.25">
      <c r="A690" s="4" t="s">
        <v>736</v>
      </c>
      <c r="B690" s="4" t="s">
        <v>7</v>
      </c>
      <c r="C690" s="4">
        <v>75</v>
      </c>
      <c r="D690" s="4" t="s">
        <v>14</v>
      </c>
      <c r="E690" s="4" t="s">
        <v>19</v>
      </c>
      <c r="F690" s="4" t="s">
        <v>53</v>
      </c>
      <c r="G690" s="4" t="s">
        <v>1090</v>
      </c>
      <c r="H690" s="5">
        <v>76.176565329094103</v>
      </c>
      <c r="I690" s="5">
        <v>119.79264410348</v>
      </c>
      <c r="K690" s="6">
        <v>511.99</v>
      </c>
      <c r="L690" s="7">
        <v>503.29788343922701</v>
      </c>
    </row>
    <row r="691" spans="1:12" x14ac:dyDescent="0.25">
      <c r="A691" s="4" t="s">
        <v>737</v>
      </c>
      <c r="B691" s="4" t="s">
        <v>7</v>
      </c>
      <c r="C691" s="4">
        <v>75</v>
      </c>
      <c r="D691" s="4" t="s">
        <v>1091</v>
      </c>
      <c r="E691" s="4" t="s">
        <v>19</v>
      </c>
      <c r="F691" s="4" t="s">
        <v>53</v>
      </c>
      <c r="G691" s="4" t="s">
        <v>1090</v>
      </c>
      <c r="H691" s="5">
        <v>76.176565329094103</v>
      </c>
      <c r="I691" s="5">
        <v>98.812076682204705</v>
      </c>
      <c r="K691" s="6">
        <v>438.06</v>
      </c>
      <c r="L691" s="7">
        <v>430.64844326102002</v>
      </c>
    </row>
    <row r="692" spans="1:12" x14ac:dyDescent="0.25">
      <c r="A692" s="4" t="s">
        <v>738</v>
      </c>
      <c r="B692" s="4" t="s">
        <v>7</v>
      </c>
      <c r="C692" s="4">
        <v>75</v>
      </c>
      <c r="D692" s="4" t="s">
        <v>15</v>
      </c>
      <c r="E692" s="4" t="s">
        <v>19</v>
      </c>
      <c r="F692" s="4" t="s">
        <v>47</v>
      </c>
      <c r="G692" s="4" t="s">
        <v>1090</v>
      </c>
      <c r="H692" s="5">
        <v>76.176565329094103</v>
      </c>
      <c r="I692" s="5">
        <v>71.455304262189898</v>
      </c>
      <c r="K692" s="6">
        <v>378.75</v>
      </c>
      <c r="L692" s="7">
        <v>372.20291065035201</v>
      </c>
    </row>
    <row r="693" spans="1:12" x14ac:dyDescent="0.25">
      <c r="A693" s="4" t="s">
        <v>739</v>
      </c>
      <c r="B693" s="4" t="s">
        <v>7</v>
      </c>
      <c r="C693" s="4">
        <v>75</v>
      </c>
      <c r="D693" s="4" t="s">
        <v>8</v>
      </c>
      <c r="E693" s="4" t="s">
        <v>20</v>
      </c>
      <c r="F693" s="4" t="s">
        <v>47</v>
      </c>
      <c r="G693" s="4" t="s">
        <v>1090</v>
      </c>
      <c r="H693" s="5">
        <v>76.176565329094103</v>
      </c>
      <c r="I693" s="5">
        <v>31.053874700201899</v>
      </c>
      <c r="K693" s="6">
        <v>199.03</v>
      </c>
      <c r="L693" s="7">
        <v>195.670061910881</v>
      </c>
    </row>
    <row r="694" spans="1:12" x14ac:dyDescent="0.25">
      <c r="A694" s="4" t="s">
        <v>740</v>
      </c>
      <c r="B694" s="4" t="s">
        <v>7</v>
      </c>
      <c r="C694" s="4">
        <v>75</v>
      </c>
      <c r="D694" s="4" t="s">
        <v>10</v>
      </c>
      <c r="E694" s="4" t="s">
        <v>20</v>
      </c>
      <c r="F694" s="4" t="s">
        <v>47</v>
      </c>
      <c r="G694" s="4" t="s">
        <v>1090</v>
      </c>
      <c r="H694" s="5">
        <v>76.176565329094103</v>
      </c>
      <c r="I694" s="5">
        <v>47.443947391188303</v>
      </c>
      <c r="K694" s="6">
        <v>275.83999999999997</v>
      </c>
      <c r="L694" s="7">
        <v>271.15655597445499</v>
      </c>
    </row>
    <row r="695" spans="1:12" x14ac:dyDescent="0.25">
      <c r="A695" s="4" t="s">
        <v>741</v>
      </c>
      <c r="B695" s="4" t="s">
        <v>7</v>
      </c>
      <c r="C695" s="4">
        <v>75</v>
      </c>
      <c r="D695" s="4" t="s">
        <v>11</v>
      </c>
      <c r="E695" s="4" t="s">
        <v>20</v>
      </c>
      <c r="F695" s="4" t="s">
        <v>47</v>
      </c>
      <c r="G695" s="4" t="s">
        <v>1090</v>
      </c>
      <c r="H695" s="5">
        <v>76.176565329094103</v>
      </c>
      <c r="I695" s="5">
        <v>63.7003501351927</v>
      </c>
      <c r="K695" s="6">
        <v>325.87</v>
      </c>
      <c r="L695" s="7">
        <v>320.34798134853401</v>
      </c>
    </row>
    <row r="696" spans="1:12" x14ac:dyDescent="0.25">
      <c r="A696" s="4" t="s">
        <v>742</v>
      </c>
      <c r="B696" s="4" t="s">
        <v>7</v>
      </c>
      <c r="C696" s="4">
        <v>75</v>
      </c>
      <c r="D696" s="4" t="s">
        <v>12</v>
      </c>
      <c r="E696" s="4" t="s">
        <v>20</v>
      </c>
      <c r="F696" s="4" t="s">
        <v>47</v>
      </c>
      <c r="G696" s="4" t="s">
        <v>1090</v>
      </c>
      <c r="H696" s="5">
        <v>76.176565329094103</v>
      </c>
      <c r="I696" s="5">
        <v>80.782674009790895</v>
      </c>
      <c r="K696" s="6">
        <v>370.16</v>
      </c>
      <c r="L696" s="7">
        <v>363.85541926807298</v>
      </c>
    </row>
    <row r="697" spans="1:12" x14ac:dyDescent="0.25">
      <c r="A697" s="4" t="s">
        <v>743</v>
      </c>
      <c r="B697" s="4" t="s">
        <v>7</v>
      </c>
      <c r="C697" s="4">
        <v>75</v>
      </c>
      <c r="D697" s="4" t="s">
        <v>13</v>
      </c>
      <c r="E697" s="4" t="s">
        <v>20</v>
      </c>
      <c r="F697" s="4" t="s">
        <v>47</v>
      </c>
      <c r="G697" s="4" t="s">
        <v>1090</v>
      </c>
      <c r="H697" s="5">
        <v>76.176565329094103</v>
      </c>
      <c r="I697" s="5">
        <v>101.00299053816499</v>
      </c>
      <c r="K697" s="6">
        <v>409.49</v>
      </c>
      <c r="L697" s="7">
        <v>402.50343607303898</v>
      </c>
    </row>
    <row r="698" spans="1:12" x14ac:dyDescent="0.25">
      <c r="A698" s="4" t="s">
        <v>744</v>
      </c>
      <c r="B698" s="4" t="s">
        <v>7</v>
      </c>
      <c r="C698" s="4">
        <v>75</v>
      </c>
      <c r="D698" s="4" t="s">
        <v>14</v>
      </c>
      <c r="E698" s="4" t="s">
        <v>20</v>
      </c>
      <c r="F698" s="4" t="s">
        <v>53</v>
      </c>
      <c r="G698" s="4" t="s">
        <v>1090</v>
      </c>
      <c r="H698" s="5">
        <v>76.176565329094103</v>
      </c>
      <c r="I698" s="5">
        <v>123.59984831414999</v>
      </c>
      <c r="K698" s="6">
        <v>455.14</v>
      </c>
      <c r="L698" s="7">
        <v>447.37797752697003</v>
      </c>
    </row>
    <row r="699" spans="1:12" x14ac:dyDescent="0.25">
      <c r="A699" s="4" t="s">
        <v>745</v>
      </c>
      <c r="B699" s="4" t="s">
        <v>7</v>
      </c>
      <c r="C699" s="4">
        <v>75</v>
      </c>
      <c r="D699" s="4" t="s">
        <v>1091</v>
      </c>
      <c r="E699" s="4" t="s">
        <v>20</v>
      </c>
      <c r="F699" s="4" t="s">
        <v>53</v>
      </c>
      <c r="G699" s="4" t="s">
        <v>1090</v>
      </c>
      <c r="H699" s="5">
        <v>76.176565329094103</v>
      </c>
      <c r="I699" s="5">
        <v>101.935996639244</v>
      </c>
      <c r="K699" s="6">
        <v>374.28</v>
      </c>
      <c r="L699" s="7">
        <v>367.91635111407101</v>
      </c>
    </row>
    <row r="700" spans="1:12" x14ac:dyDescent="0.25">
      <c r="A700" s="4" t="s">
        <v>746</v>
      </c>
      <c r="B700" s="4" t="s">
        <v>7</v>
      </c>
      <c r="C700" s="4">
        <v>75</v>
      </c>
      <c r="D700" s="4" t="s">
        <v>15</v>
      </c>
      <c r="E700" s="4" t="s">
        <v>20</v>
      </c>
      <c r="F700" s="4" t="s">
        <v>47</v>
      </c>
      <c r="G700" s="4" t="s">
        <v>1090</v>
      </c>
      <c r="H700" s="5">
        <v>76.176565329094103</v>
      </c>
      <c r="I700" s="5">
        <v>73.788154057919499</v>
      </c>
      <c r="K700" s="6">
        <v>396.4</v>
      </c>
      <c r="L700" s="7">
        <v>389.55756096365502</v>
      </c>
    </row>
    <row r="701" spans="1:12" x14ac:dyDescent="0.25">
      <c r="A701" s="4" t="s">
        <v>747</v>
      </c>
      <c r="B701" s="4" t="s">
        <v>7</v>
      </c>
      <c r="C701" s="4">
        <v>75</v>
      </c>
      <c r="D701" s="4" t="s">
        <v>8</v>
      </c>
      <c r="E701" s="4" t="s">
        <v>21</v>
      </c>
      <c r="F701" s="4" t="s">
        <v>47</v>
      </c>
      <c r="G701" s="4" t="s">
        <v>1090</v>
      </c>
      <c r="H701" s="5">
        <v>76.176565329094103</v>
      </c>
      <c r="I701" s="5">
        <v>29.0438608703029</v>
      </c>
      <c r="K701" s="6">
        <v>229.21</v>
      </c>
      <c r="L701" s="7">
        <v>225.31019874031301</v>
      </c>
    </row>
    <row r="702" spans="1:12" x14ac:dyDescent="0.25">
      <c r="A702" s="4" t="s">
        <v>748</v>
      </c>
      <c r="B702" s="4" t="s">
        <v>7</v>
      </c>
      <c r="C702" s="4">
        <v>75</v>
      </c>
      <c r="D702" s="4" t="s">
        <v>10</v>
      </c>
      <c r="E702" s="4" t="s">
        <v>21</v>
      </c>
      <c r="F702" s="4" t="s">
        <v>47</v>
      </c>
      <c r="G702" s="4" t="s">
        <v>1090</v>
      </c>
      <c r="H702" s="5">
        <v>76.176565329094103</v>
      </c>
      <c r="I702" s="5">
        <v>44.349994032600698</v>
      </c>
      <c r="K702" s="6">
        <v>310.27999999999997</v>
      </c>
      <c r="L702" s="7">
        <v>304.98380759369098</v>
      </c>
    </row>
    <row r="703" spans="1:12" x14ac:dyDescent="0.25">
      <c r="A703" s="4" t="s">
        <v>749</v>
      </c>
      <c r="B703" s="4" t="s">
        <v>7</v>
      </c>
      <c r="C703" s="4">
        <v>75</v>
      </c>
      <c r="D703" s="4" t="s">
        <v>11</v>
      </c>
      <c r="E703" s="4" t="s">
        <v>21</v>
      </c>
      <c r="F703" s="4" t="s">
        <v>47</v>
      </c>
      <c r="G703" s="4" t="s">
        <v>1090</v>
      </c>
      <c r="H703" s="5">
        <v>76.176565329094103</v>
      </c>
      <c r="I703" s="5">
        <v>59.510005242551401</v>
      </c>
      <c r="K703" s="6">
        <v>353.04</v>
      </c>
      <c r="L703" s="7">
        <v>347.03273064695099</v>
      </c>
    </row>
    <row r="704" spans="1:12" x14ac:dyDescent="0.25">
      <c r="A704" s="4" t="s">
        <v>750</v>
      </c>
      <c r="B704" s="4" t="s">
        <v>7</v>
      </c>
      <c r="C704" s="4">
        <v>75</v>
      </c>
      <c r="D704" s="4" t="s">
        <v>12</v>
      </c>
      <c r="E704" s="4" t="s">
        <v>21</v>
      </c>
      <c r="F704" s="4" t="s">
        <v>47</v>
      </c>
      <c r="G704" s="4" t="s">
        <v>1090</v>
      </c>
      <c r="H704" s="5">
        <v>76.176565329094103</v>
      </c>
      <c r="I704" s="5">
        <v>75.433907989948096</v>
      </c>
      <c r="K704" s="6">
        <v>388.34</v>
      </c>
      <c r="L704" s="7">
        <v>381.71831627625801</v>
      </c>
    </row>
    <row r="705" spans="1:12" x14ac:dyDescent="0.25">
      <c r="A705" s="4" t="s">
        <v>751</v>
      </c>
      <c r="B705" s="4" t="s">
        <v>7</v>
      </c>
      <c r="C705" s="4">
        <v>75</v>
      </c>
      <c r="D705" s="4" t="s">
        <v>13</v>
      </c>
      <c r="E705" s="4" t="s">
        <v>21</v>
      </c>
      <c r="F705" s="4" t="s">
        <v>47</v>
      </c>
      <c r="G705" s="4" t="s">
        <v>1090</v>
      </c>
      <c r="H705" s="5">
        <v>76.176565329094103</v>
      </c>
      <c r="I705" s="5">
        <v>94.256500432432702</v>
      </c>
      <c r="K705" s="6">
        <v>425.33</v>
      </c>
      <c r="L705" s="7">
        <v>418.06378916515001</v>
      </c>
    </row>
    <row r="706" spans="1:12" x14ac:dyDescent="0.25">
      <c r="A706" s="4" t="s">
        <v>752</v>
      </c>
      <c r="B706" s="4" t="s">
        <v>7</v>
      </c>
      <c r="C706" s="4">
        <v>75</v>
      </c>
      <c r="D706" s="4" t="s">
        <v>14</v>
      </c>
      <c r="E706" s="4" t="s">
        <v>21</v>
      </c>
      <c r="F706" s="4" t="s">
        <v>53</v>
      </c>
      <c r="G706" s="4" t="s">
        <v>1090</v>
      </c>
      <c r="H706" s="5">
        <v>76.176565329094103</v>
      </c>
      <c r="I706" s="5">
        <v>115.54169858290901</v>
      </c>
      <c r="K706" s="6">
        <v>503.71</v>
      </c>
      <c r="L706" s="7">
        <v>495.20965753038899</v>
      </c>
    </row>
    <row r="707" spans="1:12" x14ac:dyDescent="0.25">
      <c r="A707" s="4" t="s">
        <v>753</v>
      </c>
      <c r="B707" s="4" t="s">
        <v>7</v>
      </c>
      <c r="C707" s="4">
        <v>75</v>
      </c>
      <c r="D707" s="4" t="s">
        <v>1091</v>
      </c>
      <c r="E707" s="4" t="s">
        <v>21</v>
      </c>
      <c r="F707" s="4" t="s">
        <v>53</v>
      </c>
      <c r="G707" s="4" t="s">
        <v>1090</v>
      </c>
      <c r="H707" s="5">
        <v>76.176565329094103</v>
      </c>
      <c r="I707" s="5">
        <v>95.270161807198505</v>
      </c>
      <c r="K707" s="6">
        <v>456.4</v>
      </c>
      <c r="L707" s="7">
        <v>448.59354417184198</v>
      </c>
    </row>
    <row r="708" spans="1:12" x14ac:dyDescent="0.25">
      <c r="A708" s="4" t="s">
        <v>754</v>
      </c>
      <c r="B708" s="4" t="s">
        <v>7</v>
      </c>
      <c r="C708" s="4">
        <v>75</v>
      </c>
      <c r="D708" s="4" t="s">
        <v>15</v>
      </c>
      <c r="E708" s="4" t="s">
        <v>21</v>
      </c>
      <c r="F708" s="4" t="s">
        <v>47</v>
      </c>
      <c r="G708" s="4" t="s">
        <v>1090</v>
      </c>
      <c r="H708" s="5">
        <v>76.176565329094103</v>
      </c>
      <c r="I708" s="5">
        <v>69.053004420888698</v>
      </c>
      <c r="K708" s="6">
        <v>433.63</v>
      </c>
      <c r="L708" s="7">
        <v>426.12556507543297</v>
      </c>
    </row>
    <row r="709" spans="1:12" x14ac:dyDescent="0.25">
      <c r="A709" s="4" t="s">
        <v>755</v>
      </c>
      <c r="B709" s="4" t="s">
        <v>7</v>
      </c>
      <c r="C709" s="4">
        <v>75</v>
      </c>
      <c r="D709" s="4" t="s">
        <v>8</v>
      </c>
      <c r="E709" s="4" t="s">
        <v>22</v>
      </c>
      <c r="F709" s="4" t="s">
        <v>47</v>
      </c>
      <c r="G709" s="4" t="s">
        <v>1090</v>
      </c>
      <c r="H709" s="5">
        <v>76.176565329094103</v>
      </c>
      <c r="I709" s="5">
        <v>27.145501683983898</v>
      </c>
      <c r="K709" s="6">
        <v>165.61</v>
      </c>
      <c r="L709" s="7">
        <v>162.85023103423501</v>
      </c>
    </row>
    <row r="710" spans="1:12" x14ac:dyDescent="0.25">
      <c r="A710" s="4" t="s">
        <v>756</v>
      </c>
      <c r="B710" s="4" t="s">
        <v>7</v>
      </c>
      <c r="C710" s="4">
        <v>75</v>
      </c>
      <c r="D710" s="4" t="s">
        <v>10</v>
      </c>
      <c r="E710" s="4" t="s">
        <v>22</v>
      </c>
      <c r="F710" s="4" t="s">
        <v>47</v>
      </c>
      <c r="G710" s="4" t="s">
        <v>1090</v>
      </c>
      <c r="H710" s="5">
        <v>76.176565329094103</v>
      </c>
      <c r="I710" s="5">
        <v>41.469702091657602</v>
      </c>
      <c r="K710" s="6">
        <v>228.05</v>
      </c>
      <c r="L710" s="7">
        <v>224.24449683155001</v>
      </c>
    </row>
    <row r="711" spans="1:12" x14ac:dyDescent="0.25">
      <c r="A711" s="4" t="s">
        <v>757</v>
      </c>
      <c r="B711" s="4" t="s">
        <v>7</v>
      </c>
      <c r="C711" s="4">
        <v>75</v>
      </c>
      <c r="D711" s="4" t="s">
        <v>11</v>
      </c>
      <c r="E711" s="4" t="s">
        <v>22</v>
      </c>
      <c r="F711" s="4" t="s">
        <v>47</v>
      </c>
      <c r="G711" s="4" t="s">
        <v>1090</v>
      </c>
      <c r="H711" s="5">
        <v>76.176565329094103</v>
      </c>
      <c r="I711" s="5">
        <v>55.674257435356203</v>
      </c>
      <c r="K711" s="6">
        <v>269.41000000000003</v>
      </c>
      <c r="L711" s="7">
        <v>264.88732962675601</v>
      </c>
    </row>
    <row r="712" spans="1:12" x14ac:dyDescent="0.25">
      <c r="A712" s="4" t="s">
        <v>758</v>
      </c>
      <c r="B712" s="4" t="s">
        <v>7</v>
      </c>
      <c r="C712" s="4">
        <v>75</v>
      </c>
      <c r="D712" s="4" t="s">
        <v>12</v>
      </c>
      <c r="E712" s="4" t="s">
        <v>22</v>
      </c>
      <c r="F712" s="4" t="s">
        <v>47</v>
      </c>
      <c r="G712" s="4" t="s">
        <v>1090</v>
      </c>
      <c r="H712" s="5">
        <v>76.176565329094103</v>
      </c>
      <c r="I712" s="5">
        <v>70.599645396115207</v>
      </c>
      <c r="K712" s="6">
        <v>306.02999999999997</v>
      </c>
      <c r="L712" s="7">
        <v>300.85710837629102</v>
      </c>
    </row>
    <row r="713" spans="1:12" x14ac:dyDescent="0.25">
      <c r="A713" s="4" t="s">
        <v>759</v>
      </c>
      <c r="B713" s="4" t="s">
        <v>7</v>
      </c>
      <c r="C713" s="4">
        <v>75</v>
      </c>
      <c r="D713" s="4" t="s">
        <v>13</v>
      </c>
      <c r="E713" s="4" t="s">
        <v>22</v>
      </c>
      <c r="F713" s="4" t="s">
        <v>47</v>
      </c>
      <c r="G713" s="4" t="s">
        <v>1090</v>
      </c>
      <c r="H713" s="5">
        <v>76.176565329094103</v>
      </c>
      <c r="I713" s="5">
        <v>88.263278174396703</v>
      </c>
      <c r="K713" s="6">
        <v>332.71</v>
      </c>
      <c r="L713" s="7">
        <v>327.10647011567301</v>
      </c>
    </row>
    <row r="714" spans="1:12" x14ac:dyDescent="0.25">
      <c r="A714" s="4" t="s">
        <v>760</v>
      </c>
      <c r="B714" s="4" t="s">
        <v>7</v>
      </c>
      <c r="C714" s="4">
        <v>75</v>
      </c>
      <c r="D714" s="4" t="s">
        <v>14</v>
      </c>
      <c r="E714" s="4" t="s">
        <v>22</v>
      </c>
      <c r="F714" s="4" t="s">
        <v>53</v>
      </c>
      <c r="G714" s="4" t="s">
        <v>1090</v>
      </c>
      <c r="H714" s="5">
        <v>76.176565329094103</v>
      </c>
      <c r="I714" s="5">
        <v>108.036169920882</v>
      </c>
      <c r="K714" s="6">
        <v>355.1</v>
      </c>
      <c r="L714" s="7">
        <v>349.12737066211002</v>
      </c>
    </row>
    <row r="715" spans="1:12" x14ac:dyDescent="0.25">
      <c r="A715" s="4" t="s">
        <v>761</v>
      </c>
      <c r="B715" s="4" t="s">
        <v>7</v>
      </c>
      <c r="C715" s="4">
        <v>75</v>
      </c>
      <c r="D715" s="4" t="s">
        <v>1091</v>
      </c>
      <c r="E715" s="4" t="s">
        <v>22</v>
      </c>
      <c r="F715" s="4" t="s">
        <v>53</v>
      </c>
      <c r="G715" s="4" t="s">
        <v>1090</v>
      </c>
      <c r="H715" s="5">
        <v>76.176565329094103</v>
      </c>
      <c r="I715" s="5">
        <v>89.097569341957893</v>
      </c>
      <c r="K715" s="6">
        <v>319.2</v>
      </c>
      <c r="L715" s="7">
        <v>313.807263261081</v>
      </c>
    </row>
    <row r="716" spans="1:12" x14ac:dyDescent="0.25">
      <c r="A716" s="4" t="s">
        <v>762</v>
      </c>
      <c r="B716" s="4" t="s">
        <v>7</v>
      </c>
      <c r="C716" s="4">
        <v>75</v>
      </c>
      <c r="D716" s="4" t="s">
        <v>15</v>
      </c>
      <c r="E716" s="4" t="s">
        <v>22</v>
      </c>
      <c r="F716" s="4" t="s">
        <v>47</v>
      </c>
      <c r="G716" s="4" t="s">
        <v>1090</v>
      </c>
      <c r="H716" s="5">
        <v>76.176565329094103</v>
      </c>
      <c r="I716" s="5">
        <v>64.506748695014196</v>
      </c>
      <c r="K716" s="6">
        <v>340.36</v>
      </c>
      <c r="L716" s="7">
        <v>334.50594106963899</v>
      </c>
    </row>
    <row r="717" spans="1:12" x14ac:dyDescent="0.25">
      <c r="A717" s="4" t="s">
        <v>763</v>
      </c>
      <c r="B717" s="4" t="s">
        <v>23</v>
      </c>
      <c r="C717" s="4">
        <v>75</v>
      </c>
      <c r="D717" s="4" t="s">
        <v>8</v>
      </c>
      <c r="E717" s="4" t="s">
        <v>9</v>
      </c>
      <c r="F717" s="4" t="s">
        <v>47</v>
      </c>
      <c r="G717" s="4" t="s">
        <v>1090</v>
      </c>
      <c r="H717" s="5">
        <v>76.176565329094103</v>
      </c>
      <c r="I717" s="5">
        <v>19.706435869045102</v>
      </c>
      <c r="K717" s="6">
        <v>153.43</v>
      </c>
      <c r="L717" s="7">
        <v>150.86389650207801</v>
      </c>
    </row>
    <row r="718" spans="1:12" x14ac:dyDescent="0.25">
      <c r="A718" s="4" t="s">
        <v>764</v>
      </c>
      <c r="B718" s="4" t="s">
        <v>23</v>
      </c>
      <c r="C718" s="4">
        <v>75</v>
      </c>
      <c r="D718" s="4" t="s">
        <v>10</v>
      </c>
      <c r="E718" s="4" t="s">
        <v>9</v>
      </c>
      <c r="F718" s="4" t="s">
        <v>47</v>
      </c>
      <c r="G718" s="4" t="s">
        <v>1090</v>
      </c>
      <c r="H718" s="5">
        <v>76.176565329094103</v>
      </c>
      <c r="I718" s="5">
        <v>30.109181826042899</v>
      </c>
      <c r="K718" s="6">
        <v>207.07</v>
      </c>
      <c r="L718" s="7">
        <v>203.58321295548501</v>
      </c>
    </row>
    <row r="719" spans="1:12" x14ac:dyDescent="0.25">
      <c r="A719" s="4" t="s">
        <v>765</v>
      </c>
      <c r="B719" s="4" t="s">
        <v>23</v>
      </c>
      <c r="C719" s="4">
        <v>75</v>
      </c>
      <c r="D719" s="4" t="s">
        <v>11</v>
      </c>
      <c r="E719" s="4" t="s">
        <v>9</v>
      </c>
      <c r="F719" s="4" t="s">
        <v>47</v>
      </c>
      <c r="G719" s="4" t="s">
        <v>1090</v>
      </c>
      <c r="H719" s="5">
        <v>76.176565329094103</v>
      </c>
      <c r="I719" s="5">
        <v>40.428745700114597</v>
      </c>
      <c r="K719" s="6">
        <v>244.08</v>
      </c>
      <c r="L719" s="7">
        <v>239.966517233025</v>
      </c>
    </row>
    <row r="720" spans="1:12" x14ac:dyDescent="0.25">
      <c r="A720" s="4" t="s">
        <v>766</v>
      </c>
      <c r="B720" s="4" t="s">
        <v>23</v>
      </c>
      <c r="C720" s="4">
        <v>75</v>
      </c>
      <c r="D720" s="4" t="s">
        <v>12</v>
      </c>
      <c r="E720" s="4" t="s">
        <v>9</v>
      </c>
      <c r="F720" s="4" t="s">
        <v>47</v>
      </c>
      <c r="G720" s="4" t="s">
        <v>1090</v>
      </c>
      <c r="H720" s="5">
        <v>76.176565329094103</v>
      </c>
      <c r="I720" s="5">
        <v>51.273099685939201</v>
      </c>
      <c r="K720" s="6">
        <v>282.98</v>
      </c>
      <c r="L720" s="7">
        <v>278.16527314717598</v>
      </c>
    </row>
    <row r="721" spans="1:12" x14ac:dyDescent="0.25">
      <c r="A721" s="4" t="s">
        <v>767</v>
      </c>
      <c r="B721" s="4" t="s">
        <v>23</v>
      </c>
      <c r="C721" s="4">
        <v>75</v>
      </c>
      <c r="D721" s="4" t="s">
        <v>13</v>
      </c>
      <c r="E721" s="4" t="s">
        <v>9</v>
      </c>
      <c r="F721" s="4" t="s">
        <v>47</v>
      </c>
      <c r="G721" s="4" t="s">
        <v>1090</v>
      </c>
      <c r="H721" s="5">
        <v>76.176565329094103</v>
      </c>
      <c r="I721" s="5">
        <v>64.111612209246502</v>
      </c>
      <c r="K721" s="6">
        <v>303.39</v>
      </c>
      <c r="L721" s="7">
        <v>298.26514777643399</v>
      </c>
    </row>
    <row r="722" spans="1:12" x14ac:dyDescent="0.25">
      <c r="A722" s="4" t="s">
        <v>768</v>
      </c>
      <c r="B722" s="4" t="s">
        <v>23</v>
      </c>
      <c r="C722" s="4">
        <v>75</v>
      </c>
      <c r="D722" s="4" t="s">
        <v>14</v>
      </c>
      <c r="E722" s="4" t="s">
        <v>9</v>
      </c>
      <c r="F722" s="4" t="s">
        <v>53</v>
      </c>
      <c r="G722" s="4" t="s">
        <v>1090</v>
      </c>
      <c r="H722" s="5">
        <v>76.176565329094103</v>
      </c>
      <c r="I722" s="5">
        <v>78.439560828723202</v>
      </c>
      <c r="K722" s="6">
        <v>329.5</v>
      </c>
      <c r="L722" s="7">
        <v>323.92384557246203</v>
      </c>
    </row>
    <row r="723" spans="1:12" x14ac:dyDescent="0.25">
      <c r="A723" s="4" t="s">
        <v>769</v>
      </c>
      <c r="B723" s="4" t="s">
        <v>23</v>
      </c>
      <c r="C723" s="4">
        <v>75</v>
      </c>
      <c r="D723" s="4" t="s">
        <v>1091</v>
      </c>
      <c r="E723" s="4" t="s">
        <v>9</v>
      </c>
      <c r="F723" s="4" t="s">
        <v>53</v>
      </c>
      <c r="G723" s="4" t="s">
        <v>1090</v>
      </c>
      <c r="H723" s="5">
        <v>76.176565329094103</v>
      </c>
      <c r="I723" s="5">
        <v>64.692698376605605</v>
      </c>
      <c r="K723" s="6">
        <v>294.04000000000002</v>
      </c>
      <c r="L723" s="7">
        <v>289.05823869229198</v>
      </c>
    </row>
    <row r="724" spans="1:12" x14ac:dyDescent="0.25">
      <c r="A724" s="4" t="s">
        <v>770</v>
      </c>
      <c r="B724" s="4" t="s">
        <v>23</v>
      </c>
      <c r="C724" s="4">
        <v>75</v>
      </c>
      <c r="D724" s="4" t="s">
        <v>15</v>
      </c>
      <c r="E724" s="4" t="s">
        <v>9</v>
      </c>
      <c r="F724" s="4" t="s">
        <v>47</v>
      </c>
      <c r="G724" s="4" t="s">
        <v>1090</v>
      </c>
      <c r="H724" s="5">
        <v>76.176565329094103</v>
      </c>
      <c r="I724" s="5">
        <v>46.821948823125503</v>
      </c>
      <c r="K724" s="6">
        <v>297.73</v>
      </c>
      <c r="L724" s="7">
        <v>292.60417131118999</v>
      </c>
    </row>
    <row r="725" spans="1:12" x14ac:dyDescent="0.25">
      <c r="A725" s="4" t="s">
        <v>771</v>
      </c>
      <c r="B725" s="4" t="s">
        <v>23</v>
      </c>
      <c r="C725" s="4">
        <v>75</v>
      </c>
      <c r="D725" s="4" t="s">
        <v>8</v>
      </c>
      <c r="E725" s="4" t="s">
        <v>16</v>
      </c>
      <c r="F725" s="4" t="s">
        <v>47</v>
      </c>
      <c r="G725" s="4" t="s">
        <v>1092</v>
      </c>
      <c r="H725" s="5">
        <v>76.176565329094103</v>
      </c>
      <c r="I725" s="5">
        <v>18.725220773885098</v>
      </c>
      <c r="K725" s="6">
        <v>290.92</v>
      </c>
      <c r="L725" s="7">
        <v>285.92955611377602</v>
      </c>
    </row>
    <row r="726" spans="1:12" x14ac:dyDescent="0.25">
      <c r="A726" s="4" t="s">
        <v>772</v>
      </c>
      <c r="B726" s="4" t="s">
        <v>23</v>
      </c>
      <c r="C726" s="4">
        <v>75</v>
      </c>
      <c r="D726" s="4" t="s">
        <v>8</v>
      </c>
      <c r="E726" s="4" t="s">
        <v>16</v>
      </c>
      <c r="F726" s="4" t="s">
        <v>47</v>
      </c>
      <c r="G726" s="4" t="s">
        <v>1093</v>
      </c>
      <c r="H726" s="5"/>
      <c r="I726" s="5"/>
      <c r="K726" s="6">
        <v>235.89</v>
      </c>
      <c r="L726" s="7"/>
    </row>
    <row r="727" spans="1:12" x14ac:dyDescent="0.25">
      <c r="A727" s="4" t="s">
        <v>773</v>
      </c>
      <c r="B727" s="4" t="s">
        <v>23</v>
      </c>
      <c r="C727" s="4">
        <v>75</v>
      </c>
      <c r="D727" s="4" t="s">
        <v>10</v>
      </c>
      <c r="E727" s="4" t="s">
        <v>16</v>
      </c>
      <c r="F727" s="4" t="s">
        <v>47</v>
      </c>
      <c r="G727" s="4" t="s">
        <v>1090</v>
      </c>
      <c r="H727" s="5">
        <v>76.176565329094103</v>
      </c>
      <c r="I727" s="5">
        <v>28.619917042921902</v>
      </c>
      <c r="K727" s="6">
        <v>370.8</v>
      </c>
      <c r="L727" s="7">
        <v>364.460336753555</v>
      </c>
    </row>
    <row r="728" spans="1:12" x14ac:dyDescent="0.25">
      <c r="A728" s="4" t="s">
        <v>774</v>
      </c>
      <c r="B728" s="4" t="s">
        <v>23</v>
      </c>
      <c r="C728" s="4">
        <v>75</v>
      </c>
      <c r="D728" s="4" t="s">
        <v>11</v>
      </c>
      <c r="E728" s="4" t="s">
        <v>16</v>
      </c>
      <c r="F728" s="4" t="s">
        <v>47</v>
      </c>
      <c r="G728" s="4" t="s">
        <v>1090</v>
      </c>
      <c r="H728" s="5">
        <v>76.176565329094103</v>
      </c>
      <c r="I728" s="5">
        <v>38.444682897799801</v>
      </c>
      <c r="K728" s="6">
        <v>417.22</v>
      </c>
      <c r="L728" s="7">
        <v>410.11869154123798</v>
      </c>
    </row>
    <row r="729" spans="1:12" x14ac:dyDescent="0.25">
      <c r="A729" s="4" t="s">
        <v>775</v>
      </c>
      <c r="B729" s="4" t="s">
        <v>23</v>
      </c>
      <c r="C729" s="4">
        <v>75</v>
      </c>
      <c r="D729" s="4" t="s">
        <v>12</v>
      </c>
      <c r="E729" s="4" t="s">
        <v>16</v>
      </c>
      <c r="F729" s="4" t="s">
        <v>47</v>
      </c>
      <c r="G729" s="4" t="s">
        <v>1090</v>
      </c>
      <c r="H729" s="5">
        <v>76.176565329094103</v>
      </c>
      <c r="I729" s="5">
        <v>48.7718326341543</v>
      </c>
      <c r="K729" s="6">
        <v>450.53</v>
      </c>
      <c r="L729" s="7">
        <v>442.81272344994898</v>
      </c>
    </row>
    <row r="730" spans="1:12" x14ac:dyDescent="0.25">
      <c r="A730" s="4" t="s">
        <v>776</v>
      </c>
      <c r="B730" s="4" t="s">
        <v>23</v>
      </c>
      <c r="C730" s="4">
        <v>75</v>
      </c>
      <c r="D730" s="4" t="s">
        <v>13</v>
      </c>
      <c r="E730" s="4" t="s">
        <v>16</v>
      </c>
      <c r="F730" s="4" t="s">
        <v>47</v>
      </c>
      <c r="G730" s="4" t="s">
        <v>1090</v>
      </c>
      <c r="H730" s="5">
        <v>76.176565329094103</v>
      </c>
      <c r="I730" s="5">
        <v>61.009526878403697</v>
      </c>
      <c r="K730" s="6">
        <v>488.66</v>
      </c>
      <c r="L730" s="7">
        <v>480.249477395567</v>
      </c>
    </row>
    <row r="731" spans="1:12" x14ac:dyDescent="0.25">
      <c r="A731" s="4" t="s">
        <v>777</v>
      </c>
      <c r="B731" s="4" t="s">
        <v>23</v>
      </c>
      <c r="C731" s="4">
        <v>75</v>
      </c>
      <c r="D731" s="4" t="s">
        <v>14</v>
      </c>
      <c r="E731" s="4" t="s">
        <v>16</v>
      </c>
      <c r="F731" s="4" t="s">
        <v>53</v>
      </c>
      <c r="G731" s="4" t="s">
        <v>1090</v>
      </c>
      <c r="H731" s="5">
        <v>76.176565329094103</v>
      </c>
      <c r="I731" s="5">
        <v>74.558848679241393</v>
      </c>
      <c r="K731" s="6">
        <v>585.9</v>
      </c>
      <c r="L731" s="7">
        <v>575.80629902222302</v>
      </c>
    </row>
    <row r="732" spans="1:12" x14ac:dyDescent="0.25">
      <c r="A732" s="4" t="s">
        <v>778</v>
      </c>
      <c r="B732" s="4" t="s">
        <v>23</v>
      </c>
      <c r="C732" s="4">
        <v>75</v>
      </c>
      <c r="D732" s="4" t="s">
        <v>1091</v>
      </c>
      <c r="E732" s="4" t="s">
        <v>16</v>
      </c>
      <c r="F732" s="4" t="s">
        <v>53</v>
      </c>
      <c r="G732" s="4" t="s">
        <v>1090</v>
      </c>
      <c r="H732" s="5">
        <v>76.176565329094103</v>
      </c>
      <c r="I732" s="5">
        <v>61.500739949986702</v>
      </c>
      <c r="K732" s="6">
        <v>544.29999999999995</v>
      </c>
      <c r="L732" s="7">
        <v>534.87711030773698</v>
      </c>
    </row>
    <row r="733" spans="1:12" x14ac:dyDescent="0.25">
      <c r="A733" s="4" t="s">
        <v>779</v>
      </c>
      <c r="B733" s="4" t="s">
        <v>23</v>
      </c>
      <c r="C733" s="4">
        <v>75</v>
      </c>
      <c r="D733" s="4" t="s">
        <v>15</v>
      </c>
      <c r="E733" s="4" t="s">
        <v>16</v>
      </c>
      <c r="F733" s="4" t="s">
        <v>47</v>
      </c>
      <c r="G733" s="4" t="s">
        <v>1090</v>
      </c>
      <c r="H733" s="5">
        <v>76.176565329094103</v>
      </c>
      <c r="I733" s="5">
        <v>44.473050440116197</v>
      </c>
      <c r="K733" s="6">
        <v>481.57</v>
      </c>
      <c r="L733" s="7">
        <v>473.195175932295</v>
      </c>
    </row>
    <row r="734" spans="1:12" x14ac:dyDescent="0.25">
      <c r="A734" s="4" t="s">
        <v>780</v>
      </c>
      <c r="B734" s="4" t="s">
        <v>23</v>
      </c>
      <c r="C734" s="4">
        <v>75</v>
      </c>
      <c r="D734" s="4" t="s">
        <v>8</v>
      </c>
      <c r="E734" s="4" t="s">
        <v>17</v>
      </c>
      <c r="F734" s="4" t="s">
        <v>47</v>
      </c>
      <c r="G734" s="4" t="s">
        <v>1090</v>
      </c>
      <c r="H734" s="5">
        <v>76.176565329094103</v>
      </c>
      <c r="I734" s="5">
        <v>20.5381778747747</v>
      </c>
      <c r="K734" s="6">
        <v>232.32</v>
      </c>
      <c r="L734" s="7">
        <v>228.35151130702101</v>
      </c>
    </row>
    <row r="735" spans="1:12" x14ac:dyDescent="0.25">
      <c r="A735" s="4" t="s">
        <v>781</v>
      </c>
      <c r="B735" s="4" t="s">
        <v>23</v>
      </c>
      <c r="C735" s="4">
        <v>75</v>
      </c>
      <c r="D735" s="4" t="s">
        <v>10</v>
      </c>
      <c r="E735" s="4" t="s">
        <v>17</v>
      </c>
      <c r="F735" s="4" t="s">
        <v>47</v>
      </c>
      <c r="G735" s="4" t="s">
        <v>1090</v>
      </c>
      <c r="H735" s="5">
        <v>76.176565329094103</v>
      </c>
      <c r="I735" s="5">
        <v>31.372176830080502</v>
      </c>
      <c r="K735" s="6">
        <v>297.13</v>
      </c>
      <c r="L735" s="7">
        <v>292.04538716572199</v>
      </c>
    </row>
    <row r="736" spans="1:12" x14ac:dyDescent="0.25">
      <c r="A736" s="4" t="s">
        <v>782</v>
      </c>
      <c r="B736" s="4" t="s">
        <v>23</v>
      </c>
      <c r="C736" s="4">
        <v>75</v>
      </c>
      <c r="D736" s="4" t="s">
        <v>11</v>
      </c>
      <c r="E736" s="4" t="s">
        <v>17</v>
      </c>
      <c r="F736" s="4" t="s">
        <v>47</v>
      </c>
      <c r="G736" s="4" t="s">
        <v>1090</v>
      </c>
      <c r="H736" s="5">
        <v>76.176565329094103</v>
      </c>
      <c r="I736" s="5">
        <v>42.112324808096801</v>
      </c>
      <c r="K736" s="6">
        <v>334.84</v>
      </c>
      <c r="L736" s="7">
        <v>329.12755285383702</v>
      </c>
    </row>
    <row r="737" spans="1:12" x14ac:dyDescent="0.25">
      <c r="A737" s="4" t="s">
        <v>783</v>
      </c>
      <c r="B737" s="4" t="s">
        <v>23</v>
      </c>
      <c r="C737" s="4">
        <v>75</v>
      </c>
      <c r="D737" s="4" t="s">
        <v>12</v>
      </c>
      <c r="E737" s="4" t="s">
        <v>17</v>
      </c>
      <c r="F737" s="4" t="s">
        <v>47</v>
      </c>
      <c r="G737" s="4" t="s">
        <v>1090</v>
      </c>
      <c r="H737" s="5">
        <v>76.176565329094103</v>
      </c>
      <c r="I737" s="5">
        <v>53.396498023606902</v>
      </c>
      <c r="K737" s="6">
        <v>375.72</v>
      </c>
      <c r="L737" s="7">
        <v>369.27612527691502</v>
      </c>
    </row>
    <row r="738" spans="1:12" x14ac:dyDescent="0.25">
      <c r="A738" s="4" t="s">
        <v>784</v>
      </c>
      <c r="B738" s="4" t="s">
        <v>23</v>
      </c>
      <c r="C738" s="4">
        <v>75</v>
      </c>
      <c r="D738" s="4" t="s">
        <v>13</v>
      </c>
      <c r="E738" s="4" t="s">
        <v>17</v>
      </c>
      <c r="F738" s="4" t="s">
        <v>47</v>
      </c>
      <c r="G738" s="4" t="s">
        <v>1090</v>
      </c>
      <c r="H738" s="5">
        <v>76.176565329094103</v>
      </c>
      <c r="I738" s="5">
        <v>66.746703843220601</v>
      </c>
      <c r="K738" s="6">
        <v>418.74</v>
      </c>
      <c r="L738" s="7">
        <v>411.55988943448</v>
      </c>
    </row>
    <row r="739" spans="1:12" x14ac:dyDescent="0.25">
      <c r="A739" s="4" t="s">
        <v>785</v>
      </c>
      <c r="B739" s="4" t="s">
        <v>23</v>
      </c>
      <c r="C739" s="4">
        <v>75</v>
      </c>
      <c r="D739" s="4" t="s">
        <v>14</v>
      </c>
      <c r="E739" s="4" t="s">
        <v>17</v>
      </c>
      <c r="F739" s="4" t="s">
        <v>53</v>
      </c>
      <c r="G739" s="4" t="s">
        <v>1090</v>
      </c>
      <c r="H739" s="5">
        <v>76.176565329094103</v>
      </c>
      <c r="I739" s="5">
        <v>81.730604988773095</v>
      </c>
      <c r="K739" s="6">
        <v>443.53</v>
      </c>
      <c r="L739" s="7">
        <v>435.96020800841302</v>
      </c>
    </row>
    <row r="740" spans="1:12" x14ac:dyDescent="0.25">
      <c r="A740" s="4" t="s">
        <v>786</v>
      </c>
      <c r="B740" s="4" t="s">
        <v>23</v>
      </c>
      <c r="C740" s="4">
        <v>75</v>
      </c>
      <c r="D740" s="4" t="s">
        <v>1091</v>
      </c>
      <c r="E740" s="4" t="s">
        <v>17</v>
      </c>
      <c r="F740" s="4" t="s">
        <v>53</v>
      </c>
      <c r="G740" s="4" t="s">
        <v>1090</v>
      </c>
      <c r="H740" s="5">
        <v>76.176565329094103</v>
      </c>
      <c r="I740" s="5">
        <v>67.400172631768399</v>
      </c>
      <c r="K740" s="6">
        <v>418.36</v>
      </c>
      <c r="L740" s="7">
        <v>411.126018482478</v>
      </c>
    </row>
    <row r="741" spans="1:12" x14ac:dyDescent="0.25">
      <c r="A741" s="4" t="s">
        <v>787</v>
      </c>
      <c r="B741" s="4" t="s">
        <v>23</v>
      </c>
      <c r="C741" s="4">
        <v>75</v>
      </c>
      <c r="D741" s="4" t="s">
        <v>15</v>
      </c>
      <c r="E741" s="4" t="s">
        <v>17</v>
      </c>
      <c r="F741" s="4" t="s">
        <v>47</v>
      </c>
      <c r="G741" s="4" t="s">
        <v>1090</v>
      </c>
      <c r="H741" s="5">
        <v>76.176565329094103</v>
      </c>
      <c r="I741" s="5">
        <v>48.811989612038801</v>
      </c>
      <c r="K741" s="6">
        <v>409.54</v>
      </c>
      <c r="L741" s="7">
        <v>402.47679503388298</v>
      </c>
    </row>
    <row r="742" spans="1:12" x14ac:dyDescent="0.25">
      <c r="A742" s="4" t="s">
        <v>788</v>
      </c>
      <c r="B742" s="4" t="s">
        <v>23</v>
      </c>
      <c r="C742" s="4">
        <v>75</v>
      </c>
      <c r="D742" s="4" t="s">
        <v>8</v>
      </c>
      <c r="E742" s="4" t="s">
        <v>18</v>
      </c>
      <c r="F742" s="4" t="s">
        <v>47</v>
      </c>
      <c r="G742" s="4" t="s">
        <v>1090</v>
      </c>
      <c r="H742" s="5">
        <v>76.176565329094103</v>
      </c>
      <c r="I742" s="5">
        <v>17.159659328799801</v>
      </c>
      <c r="K742" s="6">
        <v>159.62</v>
      </c>
      <c r="L742" s="7">
        <v>156.92171923514999</v>
      </c>
    </row>
    <row r="743" spans="1:12" x14ac:dyDescent="0.25">
      <c r="A743" s="4" t="s">
        <v>789</v>
      </c>
      <c r="B743" s="4" t="s">
        <v>23</v>
      </c>
      <c r="C743" s="4">
        <v>75</v>
      </c>
      <c r="D743" s="4" t="s">
        <v>10</v>
      </c>
      <c r="E743" s="4" t="s">
        <v>18</v>
      </c>
      <c r="F743" s="4" t="s">
        <v>47</v>
      </c>
      <c r="G743" s="4" t="s">
        <v>1090</v>
      </c>
      <c r="H743" s="5">
        <v>76.176565329094103</v>
      </c>
      <c r="I743" s="5">
        <v>26.2269755688449</v>
      </c>
      <c r="K743" s="6">
        <v>217.47</v>
      </c>
      <c r="L743" s="7">
        <v>213.78731053888299</v>
      </c>
    </row>
    <row r="744" spans="1:12" x14ac:dyDescent="0.25">
      <c r="A744" s="4" t="s">
        <v>790</v>
      </c>
      <c r="B744" s="4" t="s">
        <v>23</v>
      </c>
      <c r="C744" s="4">
        <v>75</v>
      </c>
      <c r="D744" s="4" t="s">
        <v>11</v>
      </c>
      <c r="E744" s="4" t="s">
        <v>18</v>
      </c>
      <c r="F744" s="4" t="s">
        <v>47</v>
      </c>
      <c r="G744" s="4" t="s">
        <v>1090</v>
      </c>
      <c r="H744" s="5">
        <v>76.176565329094103</v>
      </c>
      <c r="I744" s="5">
        <v>35.230104030933902</v>
      </c>
      <c r="K744" s="6">
        <v>244.92</v>
      </c>
      <c r="L744" s="7">
        <v>240.79049878108</v>
      </c>
    </row>
    <row r="745" spans="1:12" x14ac:dyDescent="0.25">
      <c r="A745" s="4" t="s">
        <v>791</v>
      </c>
      <c r="B745" s="4" t="s">
        <v>23</v>
      </c>
      <c r="C745" s="4">
        <v>75</v>
      </c>
      <c r="D745" s="4" t="s">
        <v>12</v>
      </c>
      <c r="E745" s="4" t="s">
        <v>18</v>
      </c>
      <c r="F745" s="4" t="s">
        <v>47</v>
      </c>
      <c r="G745" s="4" t="s">
        <v>1090</v>
      </c>
      <c r="H745" s="5">
        <v>76.176565329094103</v>
      </c>
      <c r="I745" s="5">
        <v>44.693570887163503</v>
      </c>
      <c r="K745" s="6">
        <v>267.06</v>
      </c>
      <c r="L745" s="7">
        <v>262.51056347255701</v>
      </c>
    </row>
    <row r="746" spans="1:12" x14ac:dyDescent="0.25">
      <c r="A746" s="4" t="s">
        <v>792</v>
      </c>
      <c r="B746" s="4" t="s">
        <v>23</v>
      </c>
      <c r="C746" s="4">
        <v>75</v>
      </c>
      <c r="D746" s="4" t="s">
        <v>13</v>
      </c>
      <c r="E746" s="4" t="s">
        <v>18</v>
      </c>
      <c r="F746" s="4" t="s">
        <v>47</v>
      </c>
      <c r="G746" s="4" t="s">
        <v>1090</v>
      </c>
      <c r="H746" s="5">
        <v>76.176565329094103</v>
      </c>
      <c r="I746" s="5">
        <v>55.907667879045</v>
      </c>
      <c r="K746" s="6">
        <v>282.81</v>
      </c>
      <c r="L746" s="7">
        <v>278.011186793055</v>
      </c>
    </row>
    <row r="747" spans="1:12" x14ac:dyDescent="0.25">
      <c r="A747" s="4" t="s">
        <v>793</v>
      </c>
      <c r="B747" s="4" t="s">
        <v>23</v>
      </c>
      <c r="C747" s="4">
        <v>75</v>
      </c>
      <c r="D747" s="4" t="s">
        <v>14</v>
      </c>
      <c r="E747" s="4" t="s">
        <v>18</v>
      </c>
      <c r="F747" s="4" t="s">
        <v>53</v>
      </c>
      <c r="G747" s="4" t="s">
        <v>1090</v>
      </c>
      <c r="H747" s="5">
        <v>76.176565329094103</v>
      </c>
      <c r="I747" s="5">
        <v>68.324915168019501</v>
      </c>
      <c r="K747" s="6">
        <v>280.57</v>
      </c>
      <c r="L747" s="7">
        <v>275.86859373118199</v>
      </c>
    </row>
    <row r="748" spans="1:12" x14ac:dyDescent="0.25">
      <c r="A748" s="4" t="s">
        <v>794</v>
      </c>
      <c r="B748" s="4" t="s">
        <v>23</v>
      </c>
      <c r="C748" s="4">
        <v>75</v>
      </c>
      <c r="D748" s="4" t="s">
        <v>1091</v>
      </c>
      <c r="E748" s="4" t="s">
        <v>18</v>
      </c>
      <c r="F748" s="4" t="s">
        <v>53</v>
      </c>
      <c r="G748" s="4" t="s">
        <v>1090</v>
      </c>
      <c r="H748" s="5">
        <v>76.176565329094103</v>
      </c>
      <c r="I748" s="5">
        <v>56.358508256758398</v>
      </c>
      <c r="K748" s="6">
        <v>256.44</v>
      </c>
      <c r="L748" s="7">
        <v>252.12711151336401</v>
      </c>
    </row>
    <row r="749" spans="1:12" x14ac:dyDescent="0.25">
      <c r="A749" s="4" t="s">
        <v>795</v>
      </c>
      <c r="B749" s="4" t="s">
        <v>23</v>
      </c>
      <c r="C749" s="4">
        <v>75</v>
      </c>
      <c r="D749" s="4" t="s">
        <v>15</v>
      </c>
      <c r="E749" s="4" t="s">
        <v>18</v>
      </c>
      <c r="F749" s="4" t="s">
        <v>47</v>
      </c>
      <c r="G749" s="4" t="s">
        <v>1090</v>
      </c>
      <c r="H749" s="5">
        <v>76.176565329094103</v>
      </c>
      <c r="I749" s="5">
        <v>40.754987700819797</v>
      </c>
      <c r="K749" s="6">
        <v>296.44</v>
      </c>
      <c r="L749" s="7">
        <v>291.311809151776</v>
      </c>
    </row>
    <row r="750" spans="1:12" x14ac:dyDescent="0.25">
      <c r="A750" s="4" t="s">
        <v>796</v>
      </c>
      <c r="B750" s="4" t="s">
        <v>23</v>
      </c>
      <c r="C750" s="4">
        <v>75</v>
      </c>
      <c r="D750" s="4" t="s">
        <v>8</v>
      </c>
      <c r="E750" s="4" t="s">
        <v>19</v>
      </c>
      <c r="F750" s="4" t="s">
        <v>47</v>
      </c>
      <c r="G750" s="4" t="s">
        <v>1090</v>
      </c>
      <c r="H750" s="5">
        <v>76.176565329094103</v>
      </c>
      <c r="I750" s="5">
        <v>18.525990884663798</v>
      </c>
      <c r="K750" s="6">
        <v>164.9</v>
      </c>
      <c r="L750" s="7">
        <v>162.12171486316601</v>
      </c>
    </row>
    <row r="751" spans="1:12" x14ac:dyDescent="0.25">
      <c r="A751" s="4" t="s">
        <v>797</v>
      </c>
      <c r="B751" s="4" t="s">
        <v>23</v>
      </c>
      <c r="C751" s="4">
        <v>75</v>
      </c>
      <c r="D751" s="4" t="s">
        <v>10</v>
      </c>
      <c r="E751" s="4" t="s">
        <v>19</v>
      </c>
      <c r="F751" s="4" t="s">
        <v>47</v>
      </c>
      <c r="G751" s="4" t="s">
        <v>1090</v>
      </c>
      <c r="H751" s="5">
        <v>76.176565329094103</v>
      </c>
      <c r="I751" s="5">
        <v>28.315233497374901</v>
      </c>
      <c r="K751" s="6">
        <v>223</v>
      </c>
      <c r="L751" s="7">
        <v>219.27594899771199</v>
      </c>
    </row>
    <row r="752" spans="1:12" x14ac:dyDescent="0.25">
      <c r="A752" s="4" t="s">
        <v>798</v>
      </c>
      <c r="B752" s="4" t="s">
        <v>23</v>
      </c>
      <c r="C752" s="4">
        <v>75</v>
      </c>
      <c r="D752" s="4" t="s">
        <v>11</v>
      </c>
      <c r="E752" s="4" t="s">
        <v>19</v>
      </c>
      <c r="F752" s="4" t="s">
        <v>47</v>
      </c>
      <c r="G752" s="4" t="s">
        <v>1090</v>
      </c>
      <c r="H752" s="5">
        <v>76.176565329094103</v>
      </c>
      <c r="I752" s="5">
        <v>38.035126514189201</v>
      </c>
      <c r="K752" s="6">
        <v>259.11</v>
      </c>
      <c r="L752" s="7">
        <v>254.78077515790901</v>
      </c>
    </row>
    <row r="753" spans="1:12" x14ac:dyDescent="0.25">
      <c r="A753" s="4" t="s">
        <v>799</v>
      </c>
      <c r="B753" s="4" t="s">
        <v>23</v>
      </c>
      <c r="C753" s="4">
        <v>75</v>
      </c>
      <c r="D753" s="4" t="s">
        <v>12</v>
      </c>
      <c r="E753" s="4" t="s">
        <v>19</v>
      </c>
      <c r="F753" s="4" t="s">
        <v>47</v>
      </c>
      <c r="G753" s="4" t="s">
        <v>1090</v>
      </c>
      <c r="H753" s="5">
        <v>76.176565329094103</v>
      </c>
      <c r="I753" s="5">
        <v>48.251991351408897</v>
      </c>
      <c r="K753" s="6">
        <v>273.57</v>
      </c>
      <c r="L753" s="7">
        <v>268.91600367787299</v>
      </c>
    </row>
    <row r="754" spans="1:12" x14ac:dyDescent="0.25">
      <c r="A754" s="4" t="s">
        <v>800</v>
      </c>
      <c r="B754" s="4" t="s">
        <v>23</v>
      </c>
      <c r="C754" s="4">
        <v>75</v>
      </c>
      <c r="D754" s="4" t="s">
        <v>13</v>
      </c>
      <c r="E754" s="4" t="s">
        <v>19</v>
      </c>
      <c r="F754" s="4" t="s">
        <v>47</v>
      </c>
      <c r="G754" s="4" t="s">
        <v>1090</v>
      </c>
      <c r="H754" s="5">
        <v>76.176565329094103</v>
      </c>
      <c r="I754" s="5">
        <v>60.358791915228302</v>
      </c>
      <c r="K754" s="6">
        <v>297.52</v>
      </c>
      <c r="L754" s="7">
        <v>292.478333928013</v>
      </c>
    </row>
    <row r="755" spans="1:12" x14ac:dyDescent="0.25">
      <c r="A755" s="4" t="s">
        <v>801</v>
      </c>
      <c r="B755" s="4" t="s">
        <v>23</v>
      </c>
      <c r="C755" s="4">
        <v>75</v>
      </c>
      <c r="D755" s="4" t="s">
        <v>14</v>
      </c>
      <c r="E755" s="4" t="s">
        <v>19</v>
      </c>
      <c r="F755" s="4" t="s">
        <v>53</v>
      </c>
      <c r="G755" s="4" t="s">
        <v>1090</v>
      </c>
      <c r="H755" s="5">
        <v>76.176565329094103</v>
      </c>
      <c r="I755" s="5">
        <v>73.765122351054103</v>
      </c>
      <c r="K755" s="6">
        <v>391.74</v>
      </c>
      <c r="L755" s="7">
        <v>385.08770978478202</v>
      </c>
    </row>
    <row r="756" spans="1:12" x14ac:dyDescent="0.25">
      <c r="A756" s="4" t="s">
        <v>802</v>
      </c>
      <c r="B756" s="4" t="s">
        <v>23</v>
      </c>
      <c r="C756" s="4">
        <v>75</v>
      </c>
      <c r="D756" s="4" t="s">
        <v>1091</v>
      </c>
      <c r="E756" s="4" t="s">
        <v>19</v>
      </c>
      <c r="F756" s="4" t="s">
        <v>53</v>
      </c>
      <c r="G756" s="4" t="s">
        <v>1090</v>
      </c>
      <c r="H756" s="5">
        <v>76.176565329094103</v>
      </c>
      <c r="I756" s="5">
        <v>60.845870820462103</v>
      </c>
      <c r="K756" s="6">
        <v>343.02</v>
      </c>
      <c r="L756" s="7">
        <v>337.21330791188598</v>
      </c>
    </row>
    <row r="757" spans="1:12" x14ac:dyDescent="0.25">
      <c r="A757" s="4" t="s">
        <v>803</v>
      </c>
      <c r="B757" s="4" t="s">
        <v>23</v>
      </c>
      <c r="C757" s="4">
        <v>75</v>
      </c>
      <c r="D757" s="4" t="s">
        <v>15</v>
      </c>
      <c r="E757" s="4" t="s">
        <v>19</v>
      </c>
      <c r="F757" s="4" t="s">
        <v>47</v>
      </c>
      <c r="G757" s="4" t="s">
        <v>1090</v>
      </c>
      <c r="H757" s="5">
        <v>76.176565329094103</v>
      </c>
      <c r="I757" s="5">
        <v>44.000186481857803</v>
      </c>
      <c r="K757" s="6">
        <v>308.31</v>
      </c>
      <c r="L757" s="7">
        <v>302.98428747380802</v>
      </c>
    </row>
    <row r="758" spans="1:12" x14ac:dyDescent="0.25">
      <c r="A758" s="4" t="s">
        <v>804</v>
      </c>
      <c r="B758" s="4" t="s">
        <v>23</v>
      </c>
      <c r="C758" s="4">
        <v>75</v>
      </c>
      <c r="D758" s="4" t="s">
        <v>8</v>
      </c>
      <c r="E758" s="4" t="s">
        <v>20</v>
      </c>
      <c r="F758" s="4" t="s">
        <v>47</v>
      </c>
      <c r="G758" s="4" t="s">
        <v>1090</v>
      </c>
      <c r="H758" s="5">
        <v>76.176565329094103</v>
      </c>
      <c r="I758" s="5">
        <v>19.1221949895723</v>
      </c>
      <c r="K758" s="6">
        <v>176.88</v>
      </c>
      <c r="L758" s="7">
        <v>173.897582873755</v>
      </c>
    </row>
    <row r="759" spans="1:12" x14ac:dyDescent="0.25">
      <c r="A759" s="4" t="s">
        <v>805</v>
      </c>
      <c r="B759" s="4" t="s">
        <v>23</v>
      </c>
      <c r="C759" s="4">
        <v>75</v>
      </c>
      <c r="D759" s="4" t="s">
        <v>10</v>
      </c>
      <c r="E759" s="4" t="s">
        <v>20</v>
      </c>
      <c r="F759" s="4" t="s">
        <v>47</v>
      </c>
      <c r="G759" s="4" t="s">
        <v>1090</v>
      </c>
      <c r="H759" s="5">
        <v>76.176565329094103</v>
      </c>
      <c r="I759" s="5">
        <v>29.214879015245899</v>
      </c>
      <c r="K759" s="6">
        <v>235.17</v>
      </c>
      <c r="L759" s="7">
        <v>231.17183749470101</v>
      </c>
    </row>
    <row r="760" spans="1:12" x14ac:dyDescent="0.25">
      <c r="A760" s="4" t="s">
        <v>806</v>
      </c>
      <c r="B760" s="4" t="s">
        <v>23</v>
      </c>
      <c r="C760" s="4">
        <v>75</v>
      </c>
      <c r="D760" s="4" t="s">
        <v>11</v>
      </c>
      <c r="E760" s="4" t="s">
        <v>20</v>
      </c>
      <c r="F760" s="4" t="s">
        <v>47</v>
      </c>
      <c r="G760" s="4" t="s">
        <v>1090</v>
      </c>
      <c r="H760" s="5">
        <v>76.176565329094103</v>
      </c>
      <c r="I760" s="5">
        <v>39.225334498474197</v>
      </c>
      <c r="K760" s="6">
        <v>268.85000000000002</v>
      </c>
      <c r="L760" s="7">
        <v>264.294973411721</v>
      </c>
    </row>
    <row r="761" spans="1:12" x14ac:dyDescent="0.25">
      <c r="A761" s="4" t="s">
        <v>807</v>
      </c>
      <c r="B761" s="4" t="s">
        <v>23</v>
      </c>
      <c r="C761" s="4">
        <v>75</v>
      </c>
      <c r="D761" s="4" t="s">
        <v>12</v>
      </c>
      <c r="E761" s="4" t="s">
        <v>20</v>
      </c>
      <c r="F761" s="4" t="s">
        <v>47</v>
      </c>
      <c r="G761" s="4" t="s">
        <v>1090</v>
      </c>
      <c r="H761" s="5">
        <v>76.176565329094103</v>
      </c>
      <c r="I761" s="5">
        <v>49.744404877529803</v>
      </c>
      <c r="K761" s="6">
        <v>296.95999999999998</v>
      </c>
      <c r="L761" s="7">
        <v>291.90398476799299</v>
      </c>
    </row>
    <row r="762" spans="1:12" x14ac:dyDescent="0.25">
      <c r="A762" s="4" t="s">
        <v>808</v>
      </c>
      <c r="B762" s="4" t="s">
        <v>23</v>
      </c>
      <c r="C762" s="4">
        <v>75</v>
      </c>
      <c r="D762" s="4" t="s">
        <v>13</v>
      </c>
      <c r="E762" s="4" t="s">
        <v>20</v>
      </c>
      <c r="F762" s="4" t="s">
        <v>47</v>
      </c>
      <c r="G762" s="4" t="s">
        <v>1090</v>
      </c>
      <c r="H762" s="5">
        <v>76.176565329094103</v>
      </c>
      <c r="I762" s="5">
        <v>62.195913178947499</v>
      </c>
      <c r="K762" s="6">
        <v>319.8</v>
      </c>
      <c r="L762" s="7">
        <v>314.34438236856101</v>
      </c>
    </row>
    <row r="763" spans="1:12" x14ac:dyDescent="0.25">
      <c r="A763" s="4" t="s">
        <v>809</v>
      </c>
      <c r="B763" s="4" t="s">
        <v>23</v>
      </c>
      <c r="C763" s="4">
        <v>75</v>
      </c>
      <c r="D763" s="4" t="s">
        <v>14</v>
      </c>
      <c r="E763" s="4" t="s">
        <v>20</v>
      </c>
      <c r="F763" s="4" t="s">
        <v>53</v>
      </c>
      <c r="G763" s="4" t="s">
        <v>1090</v>
      </c>
      <c r="H763" s="5">
        <v>76.176565329094103</v>
      </c>
      <c r="I763" s="5">
        <v>76.109902704229299</v>
      </c>
      <c r="K763" s="6">
        <v>346.95</v>
      </c>
      <c r="L763" s="7">
        <v>341.02930786983802</v>
      </c>
    </row>
    <row r="764" spans="1:12" x14ac:dyDescent="0.25">
      <c r="A764" s="4" t="s">
        <v>810</v>
      </c>
      <c r="B764" s="4" t="s">
        <v>23</v>
      </c>
      <c r="C764" s="4">
        <v>75</v>
      </c>
      <c r="D764" s="4" t="s">
        <v>1091</v>
      </c>
      <c r="E764" s="4" t="s">
        <v>20</v>
      </c>
      <c r="F764" s="4" t="s">
        <v>53</v>
      </c>
      <c r="G764" s="4" t="s">
        <v>1090</v>
      </c>
      <c r="H764" s="5">
        <v>76.176565329094103</v>
      </c>
      <c r="I764" s="5">
        <v>62.769886244741798</v>
      </c>
      <c r="K764" s="6">
        <v>291.98</v>
      </c>
      <c r="L764" s="7">
        <v>287.013284736093</v>
      </c>
    </row>
    <row r="765" spans="1:12" x14ac:dyDescent="0.25">
      <c r="A765" s="4" t="s">
        <v>811</v>
      </c>
      <c r="B765" s="4" t="s">
        <v>23</v>
      </c>
      <c r="C765" s="4">
        <v>75</v>
      </c>
      <c r="D765" s="4" t="s">
        <v>15</v>
      </c>
      <c r="E765" s="4" t="s">
        <v>20</v>
      </c>
      <c r="F765" s="4" t="s">
        <v>47</v>
      </c>
      <c r="G765" s="4" t="s">
        <v>1090</v>
      </c>
      <c r="H765" s="5">
        <v>76.176565329094103</v>
      </c>
      <c r="I765" s="5">
        <v>45.436730817517301</v>
      </c>
      <c r="K765" s="6">
        <v>321.45999999999998</v>
      </c>
      <c r="L765" s="7">
        <v>315.91016354561998</v>
      </c>
    </row>
    <row r="766" spans="1:12" x14ac:dyDescent="0.25">
      <c r="A766" s="4" t="s">
        <v>812</v>
      </c>
      <c r="B766" s="4" t="s">
        <v>23</v>
      </c>
      <c r="C766" s="4">
        <v>75</v>
      </c>
      <c r="D766" s="4" t="s">
        <v>8</v>
      </c>
      <c r="E766" s="4" t="s">
        <v>21</v>
      </c>
      <c r="F766" s="4" t="s">
        <v>47</v>
      </c>
      <c r="G766" s="4" t="s">
        <v>1090</v>
      </c>
      <c r="H766" s="5">
        <v>76.176565329094103</v>
      </c>
      <c r="I766" s="5">
        <v>17.884555793207099</v>
      </c>
      <c r="K766" s="6">
        <v>204.9</v>
      </c>
      <c r="L766" s="7">
        <v>201.41459847008099</v>
      </c>
    </row>
    <row r="767" spans="1:12" x14ac:dyDescent="0.25">
      <c r="A767" s="4" t="s">
        <v>813</v>
      </c>
      <c r="B767" s="4" t="s">
        <v>23</v>
      </c>
      <c r="C767" s="4">
        <v>75</v>
      </c>
      <c r="D767" s="4" t="s">
        <v>10</v>
      </c>
      <c r="E767" s="4" t="s">
        <v>21</v>
      </c>
      <c r="F767" s="4" t="s">
        <v>47</v>
      </c>
      <c r="G767" s="4" t="s">
        <v>1090</v>
      </c>
      <c r="H767" s="5">
        <v>76.176565329094103</v>
      </c>
      <c r="I767" s="5">
        <v>27.309886641946601</v>
      </c>
      <c r="K767" s="6">
        <v>266.41000000000003</v>
      </c>
      <c r="L767" s="7">
        <v>261.86503890627398</v>
      </c>
    </row>
    <row r="768" spans="1:12" x14ac:dyDescent="0.25">
      <c r="A768" s="4" t="s">
        <v>814</v>
      </c>
      <c r="B768" s="4" t="s">
        <v>23</v>
      </c>
      <c r="C768" s="4">
        <v>75</v>
      </c>
      <c r="D768" s="4" t="s">
        <v>11</v>
      </c>
      <c r="E768" s="4" t="s">
        <v>21</v>
      </c>
      <c r="F768" s="4" t="s">
        <v>47</v>
      </c>
      <c r="G768" s="4" t="s">
        <v>1090</v>
      </c>
      <c r="H768" s="5">
        <v>76.176565329094103</v>
      </c>
      <c r="I768" s="5">
        <v>36.645383687493599</v>
      </c>
      <c r="K768" s="6">
        <v>293.55</v>
      </c>
      <c r="L768" s="7">
        <v>288.55404686835902</v>
      </c>
    </row>
    <row r="769" spans="1:12" x14ac:dyDescent="0.25">
      <c r="A769" s="4" t="s">
        <v>815</v>
      </c>
      <c r="B769" s="4" t="s">
        <v>23</v>
      </c>
      <c r="C769" s="4">
        <v>75</v>
      </c>
      <c r="D769" s="4" t="s">
        <v>12</v>
      </c>
      <c r="E769" s="4" t="s">
        <v>21</v>
      </c>
      <c r="F769" s="4" t="s">
        <v>47</v>
      </c>
      <c r="G769" s="4" t="s">
        <v>1090</v>
      </c>
      <c r="H769" s="5">
        <v>76.176565329094103</v>
      </c>
      <c r="I769" s="5">
        <v>46.451326552650102</v>
      </c>
      <c r="K769" s="6">
        <v>314.11</v>
      </c>
      <c r="L769" s="7">
        <v>308.74722169822002</v>
      </c>
    </row>
    <row r="770" spans="1:12" x14ac:dyDescent="0.25">
      <c r="A770" s="4" t="s">
        <v>816</v>
      </c>
      <c r="B770" s="4" t="s">
        <v>23</v>
      </c>
      <c r="C770" s="4">
        <v>75</v>
      </c>
      <c r="D770" s="4" t="s">
        <v>13</v>
      </c>
      <c r="E770" s="4" t="s">
        <v>21</v>
      </c>
      <c r="F770" s="4" t="s">
        <v>47</v>
      </c>
      <c r="G770" s="4" t="s">
        <v>1090</v>
      </c>
      <c r="H770" s="5">
        <v>76.176565329094103</v>
      </c>
      <c r="I770" s="5">
        <v>58.042465152857602</v>
      </c>
      <c r="K770" s="6">
        <v>334.95</v>
      </c>
      <c r="L770" s="7">
        <v>329.23257121872501</v>
      </c>
    </row>
    <row r="771" spans="1:12" x14ac:dyDescent="0.25">
      <c r="A771" s="4" t="s">
        <v>817</v>
      </c>
      <c r="B771" s="4" t="s">
        <v>23</v>
      </c>
      <c r="C771" s="4">
        <v>75</v>
      </c>
      <c r="D771" s="4" t="s">
        <v>14</v>
      </c>
      <c r="E771" s="4" t="s">
        <v>21</v>
      </c>
      <c r="F771" s="4" t="s">
        <v>53</v>
      </c>
      <c r="G771" s="4" t="s">
        <v>1090</v>
      </c>
      <c r="H771" s="5">
        <v>76.176565329094103</v>
      </c>
      <c r="I771" s="5">
        <v>71.148375681811302</v>
      </c>
      <c r="K771" s="6">
        <v>387.07</v>
      </c>
      <c r="L771" s="7">
        <v>380.541384503573</v>
      </c>
    </row>
    <row r="772" spans="1:12" x14ac:dyDescent="0.25">
      <c r="A772" s="4" t="s">
        <v>818</v>
      </c>
      <c r="B772" s="4" t="s">
        <v>23</v>
      </c>
      <c r="C772" s="4">
        <v>75</v>
      </c>
      <c r="D772" s="4" t="s">
        <v>1091</v>
      </c>
      <c r="E772" s="4" t="s">
        <v>21</v>
      </c>
      <c r="F772" s="4" t="s">
        <v>53</v>
      </c>
      <c r="G772" s="4" t="s">
        <v>1090</v>
      </c>
      <c r="H772" s="5">
        <v>76.176565329094103</v>
      </c>
      <c r="I772" s="5">
        <v>58.6656876755019</v>
      </c>
      <c r="K772" s="6">
        <v>358.96</v>
      </c>
      <c r="L772" s="7">
        <v>352.81725810584601</v>
      </c>
    </row>
    <row r="773" spans="1:12" x14ac:dyDescent="0.25">
      <c r="A773" s="4" t="s">
        <v>819</v>
      </c>
      <c r="B773" s="4" t="s">
        <v>23</v>
      </c>
      <c r="C773" s="4">
        <v>75</v>
      </c>
      <c r="D773" s="4" t="s">
        <v>15</v>
      </c>
      <c r="E773" s="4" t="s">
        <v>21</v>
      </c>
      <c r="F773" s="4" t="s">
        <v>47</v>
      </c>
      <c r="G773" s="4" t="s">
        <v>1090</v>
      </c>
      <c r="H773" s="5">
        <v>76.176565329094103</v>
      </c>
      <c r="I773" s="5">
        <v>42.521004283474497</v>
      </c>
      <c r="K773" s="6">
        <v>354.41</v>
      </c>
      <c r="L773" s="7">
        <v>348.27665613353702</v>
      </c>
    </row>
    <row r="774" spans="1:12" x14ac:dyDescent="0.25">
      <c r="A774" s="4" t="s">
        <v>820</v>
      </c>
      <c r="B774" s="4" t="s">
        <v>23</v>
      </c>
      <c r="C774" s="4">
        <v>75</v>
      </c>
      <c r="D774" s="4" t="s">
        <v>8</v>
      </c>
      <c r="E774" s="4" t="s">
        <v>22</v>
      </c>
      <c r="F774" s="4" t="s">
        <v>47</v>
      </c>
      <c r="G774" s="4" t="s">
        <v>1090</v>
      </c>
      <c r="H774" s="5">
        <v>76.176565329094103</v>
      </c>
      <c r="I774" s="5">
        <v>16.7155273455908</v>
      </c>
      <c r="K774" s="6">
        <v>148.88999999999999</v>
      </c>
      <c r="L774" s="7">
        <v>146.41111226908799</v>
      </c>
    </row>
    <row r="775" spans="1:12" x14ac:dyDescent="0.25">
      <c r="A775" s="4" t="s">
        <v>821</v>
      </c>
      <c r="B775" s="4" t="s">
        <v>23</v>
      </c>
      <c r="C775" s="4">
        <v>75</v>
      </c>
      <c r="D775" s="4" t="s">
        <v>10</v>
      </c>
      <c r="E775" s="4" t="s">
        <v>22</v>
      </c>
      <c r="F775" s="4" t="s">
        <v>47</v>
      </c>
      <c r="G775" s="4" t="s">
        <v>1090</v>
      </c>
      <c r="H775" s="5">
        <v>76.176565329094103</v>
      </c>
      <c r="I775" s="5">
        <v>25.536103196858701</v>
      </c>
      <c r="K775" s="6">
        <v>197.16</v>
      </c>
      <c r="L775" s="7">
        <v>193.873606660413</v>
      </c>
    </row>
    <row r="776" spans="1:12" x14ac:dyDescent="0.25">
      <c r="A776" s="4" t="s">
        <v>822</v>
      </c>
      <c r="B776" s="4" t="s">
        <v>23</v>
      </c>
      <c r="C776" s="4">
        <v>75</v>
      </c>
      <c r="D776" s="4" t="s">
        <v>11</v>
      </c>
      <c r="E776" s="4" t="s">
        <v>22</v>
      </c>
      <c r="F776" s="4" t="s">
        <v>47</v>
      </c>
      <c r="G776" s="4" t="s">
        <v>1090</v>
      </c>
      <c r="H776" s="5">
        <v>76.176565329094103</v>
      </c>
      <c r="I776" s="5">
        <v>34.283085356256699</v>
      </c>
      <c r="K776" s="6">
        <v>225.7</v>
      </c>
      <c r="L776" s="7">
        <v>221.91262282692301</v>
      </c>
    </row>
    <row r="777" spans="1:12" x14ac:dyDescent="0.25">
      <c r="A777" s="4" t="s">
        <v>823</v>
      </c>
      <c r="B777" s="4" t="s">
        <v>23</v>
      </c>
      <c r="C777" s="4">
        <v>75</v>
      </c>
      <c r="D777" s="4" t="s">
        <v>12</v>
      </c>
      <c r="E777" s="4" t="s">
        <v>22</v>
      </c>
      <c r="F777" s="4" t="s">
        <v>47</v>
      </c>
      <c r="G777" s="4" t="s">
        <v>1090</v>
      </c>
      <c r="H777" s="5">
        <v>76.176565329094103</v>
      </c>
      <c r="I777" s="5">
        <v>43.473971266040103</v>
      </c>
      <c r="K777" s="6">
        <v>249.47</v>
      </c>
      <c r="L777" s="7">
        <v>245.25578278538401</v>
      </c>
    </row>
    <row r="778" spans="1:12" x14ac:dyDescent="0.25">
      <c r="A778" s="4" t="s">
        <v>824</v>
      </c>
      <c r="B778" s="4" t="s">
        <v>23</v>
      </c>
      <c r="C778" s="4">
        <v>75</v>
      </c>
      <c r="D778" s="4" t="s">
        <v>13</v>
      </c>
      <c r="E778" s="4" t="s">
        <v>22</v>
      </c>
      <c r="F778" s="4" t="s">
        <v>47</v>
      </c>
      <c r="G778" s="4" t="s">
        <v>1090</v>
      </c>
      <c r="H778" s="5">
        <v>76.176565329094103</v>
      </c>
      <c r="I778" s="5">
        <v>54.351139195403498</v>
      </c>
      <c r="K778" s="6">
        <v>264.10000000000002</v>
      </c>
      <c r="L778" s="7">
        <v>259.64787955057602</v>
      </c>
    </row>
    <row r="779" spans="1:12" x14ac:dyDescent="0.25">
      <c r="A779" s="4" t="s">
        <v>825</v>
      </c>
      <c r="B779" s="4" t="s">
        <v>23</v>
      </c>
      <c r="C779" s="4">
        <v>75</v>
      </c>
      <c r="D779" s="4" t="s">
        <v>14</v>
      </c>
      <c r="E779" s="4" t="s">
        <v>22</v>
      </c>
      <c r="F779" s="4" t="s">
        <v>53</v>
      </c>
      <c r="G779" s="4" t="s">
        <v>1090</v>
      </c>
      <c r="H779" s="5">
        <v>76.176565329094103</v>
      </c>
      <c r="I779" s="5">
        <v>66.526218056179999</v>
      </c>
      <c r="K779" s="6">
        <v>275.08</v>
      </c>
      <c r="L779" s="7">
        <v>270.456043562123</v>
      </c>
    </row>
    <row r="780" spans="1:12" x14ac:dyDescent="0.25">
      <c r="A780" s="4" t="s">
        <v>826</v>
      </c>
      <c r="B780" s="4" t="s">
        <v>23</v>
      </c>
      <c r="C780" s="4">
        <v>75</v>
      </c>
      <c r="D780" s="4" t="s">
        <v>1091</v>
      </c>
      <c r="E780" s="4" t="s">
        <v>22</v>
      </c>
      <c r="F780" s="4" t="s">
        <v>53</v>
      </c>
      <c r="G780" s="4" t="s">
        <v>1090</v>
      </c>
      <c r="H780" s="5">
        <v>76.176565329094103</v>
      </c>
      <c r="I780" s="5">
        <v>54.864334997504301</v>
      </c>
      <c r="K780" s="6">
        <v>253.08</v>
      </c>
      <c r="L780" s="7">
        <v>248.808359448397</v>
      </c>
    </row>
    <row r="781" spans="1:12" x14ac:dyDescent="0.25">
      <c r="A781" s="4" t="s">
        <v>827</v>
      </c>
      <c r="B781" s="4" t="s">
        <v>23</v>
      </c>
      <c r="C781" s="4">
        <v>75</v>
      </c>
      <c r="D781" s="4" t="s">
        <v>15</v>
      </c>
      <c r="E781" s="4" t="s">
        <v>22</v>
      </c>
      <c r="F781" s="4" t="s">
        <v>47</v>
      </c>
      <c r="G781" s="4" t="s">
        <v>1090</v>
      </c>
      <c r="H781" s="5">
        <v>76.176565329094103</v>
      </c>
      <c r="I781" s="5">
        <v>39.7215013042089</v>
      </c>
      <c r="K781" s="6">
        <v>280.39999999999998</v>
      </c>
      <c r="L781" s="7">
        <v>275.57349012037901</v>
      </c>
    </row>
    <row r="782" spans="1:12" x14ac:dyDescent="0.25">
      <c r="A782" s="4" t="s">
        <v>828</v>
      </c>
      <c r="B782" s="4" t="s">
        <v>7</v>
      </c>
      <c r="C782" s="4">
        <v>90</v>
      </c>
      <c r="D782" s="4" t="s">
        <v>8</v>
      </c>
      <c r="E782" s="4" t="s">
        <v>9</v>
      </c>
      <c r="F782" s="4" t="s">
        <v>47</v>
      </c>
      <c r="G782" s="4" t="s">
        <v>1090</v>
      </c>
      <c r="H782" s="5">
        <v>92.292400858208197</v>
      </c>
      <c r="I782" s="5">
        <v>40.404892951051899</v>
      </c>
      <c r="K782" s="6">
        <v>212.35</v>
      </c>
      <c r="L782" s="7">
        <v>208.78811206563</v>
      </c>
    </row>
    <row r="783" spans="1:12" x14ac:dyDescent="0.25">
      <c r="A783" s="4" t="s">
        <v>829</v>
      </c>
      <c r="B783" s="4" t="s">
        <v>7</v>
      </c>
      <c r="C783" s="4">
        <v>90</v>
      </c>
      <c r="D783" s="4" t="s">
        <v>10</v>
      </c>
      <c r="E783" s="4" t="s">
        <v>9</v>
      </c>
      <c r="F783" s="4" t="s">
        <v>47</v>
      </c>
      <c r="G783" s="4" t="s">
        <v>1090</v>
      </c>
      <c r="H783" s="5">
        <v>92.292400858208197</v>
      </c>
      <c r="I783" s="5">
        <v>61.694928643894002</v>
      </c>
      <c r="K783" s="6">
        <v>300.01</v>
      </c>
      <c r="L783" s="7">
        <v>294.95239139369102</v>
      </c>
    </row>
    <row r="784" spans="1:12" x14ac:dyDescent="0.25">
      <c r="A784" s="4" t="s">
        <v>830</v>
      </c>
      <c r="B784" s="4" t="s">
        <v>7</v>
      </c>
      <c r="C784" s="4">
        <v>90</v>
      </c>
      <c r="D784" s="4" t="s">
        <v>11</v>
      </c>
      <c r="E784" s="4" t="s">
        <v>9</v>
      </c>
      <c r="F784" s="4" t="s">
        <v>47</v>
      </c>
      <c r="G784" s="4" t="s">
        <v>1090</v>
      </c>
      <c r="H784" s="5">
        <v>92.292400858208197</v>
      </c>
      <c r="I784" s="5">
        <v>82.778608502249597</v>
      </c>
      <c r="K784" s="6">
        <v>366.46</v>
      </c>
      <c r="L784" s="7">
        <v>360.28530788083901</v>
      </c>
    </row>
    <row r="785" spans="1:12" x14ac:dyDescent="0.25">
      <c r="A785" s="4" t="s">
        <v>831</v>
      </c>
      <c r="B785" s="4" t="s">
        <v>7</v>
      </c>
      <c r="C785" s="4">
        <v>90</v>
      </c>
      <c r="D785" s="4" t="s">
        <v>12</v>
      </c>
      <c r="E785" s="4" t="s">
        <v>9</v>
      </c>
      <c r="F785" s="4" t="s">
        <v>47</v>
      </c>
      <c r="G785" s="4" t="s">
        <v>1090</v>
      </c>
      <c r="H785" s="5">
        <v>92.292400858208197</v>
      </c>
      <c r="I785" s="5">
        <v>104.923745660433</v>
      </c>
      <c r="K785" s="6">
        <v>437.88</v>
      </c>
      <c r="L785" s="7">
        <v>430.43411105804199</v>
      </c>
    </row>
    <row r="786" spans="1:12" x14ac:dyDescent="0.25">
      <c r="A786" s="4" t="s">
        <v>832</v>
      </c>
      <c r="B786" s="4" t="s">
        <v>7</v>
      </c>
      <c r="C786" s="4">
        <v>90</v>
      </c>
      <c r="D786" s="4" t="s">
        <v>13</v>
      </c>
      <c r="E786" s="4" t="s">
        <v>9</v>
      </c>
      <c r="F786" s="4" t="s">
        <v>47</v>
      </c>
      <c r="G786" s="4" t="s">
        <v>1090</v>
      </c>
      <c r="H786" s="5">
        <v>92.292400858208197</v>
      </c>
      <c r="I786" s="5">
        <v>131.09618403602099</v>
      </c>
      <c r="K786" s="6">
        <v>483.1</v>
      </c>
      <c r="L786" s="7">
        <v>474.94400778594502</v>
      </c>
    </row>
    <row r="787" spans="1:12" x14ac:dyDescent="0.25">
      <c r="A787" s="4" t="s">
        <v>833</v>
      </c>
      <c r="B787" s="4" t="s">
        <v>7</v>
      </c>
      <c r="C787" s="4">
        <v>90</v>
      </c>
      <c r="D787" s="4" t="s">
        <v>14</v>
      </c>
      <c r="E787" s="4" t="s">
        <v>9</v>
      </c>
      <c r="F787" s="4" t="s">
        <v>53</v>
      </c>
      <c r="G787" s="4" t="s">
        <v>1090</v>
      </c>
      <c r="H787" s="5">
        <v>92.292400858208197</v>
      </c>
      <c r="I787" s="5">
        <v>160.72946330151899</v>
      </c>
      <c r="K787" s="6">
        <v>539.21</v>
      </c>
      <c r="L787" s="7">
        <v>530.08581503895005</v>
      </c>
    </row>
    <row r="788" spans="1:12" x14ac:dyDescent="0.25">
      <c r="A788" s="4" t="s">
        <v>834</v>
      </c>
      <c r="B788" s="4" t="s">
        <v>7</v>
      </c>
      <c r="C788" s="4">
        <v>90</v>
      </c>
      <c r="D788" s="4" t="s">
        <v>1091</v>
      </c>
      <c r="E788" s="4" t="s">
        <v>9</v>
      </c>
      <c r="F788" s="4" t="s">
        <v>53</v>
      </c>
      <c r="G788" s="4" t="s">
        <v>1090</v>
      </c>
      <c r="H788" s="5">
        <v>92.292400858208197</v>
      </c>
      <c r="I788" s="5">
        <v>132.52690218862699</v>
      </c>
      <c r="K788" s="6">
        <v>469.27</v>
      </c>
      <c r="L788" s="7">
        <v>461.32044743638198</v>
      </c>
    </row>
    <row r="789" spans="1:12" x14ac:dyDescent="0.25">
      <c r="A789" s="4" t="s">
        <v>835</v>
      </c>
      <c r="B789" s="4" t="s">
        <v>7</v>
      </c>
      <c r="C789" s="4">
        <v>90</v>
      </c>
      <c r="D789" s="4" t="s">
        <v>15</v>
      </c>
      <c r="E789" s="4" t="s">
        <v>9</v>
      </c>
      <c r="F789" s="4" t="s">
        <v>47</v>
      </c>
      <c r="G789" s="4" t="s">
        <v>1090</v>
      </c>
      <c r="H789" s="5">
        <v>92.292400858208197</v>
      </c>
      <c r="I789" s="5">
        <v>96.070319958141397</v>
      </c>
      <c r="K789" s="6">
        <v>455.96</v>
      </c>
      <c r="L789" s="7">
        <v>448.10067999829198</v>
      </c>
    </row>
    <row r="790" spans="1:12" x14ac:dyDescent="0.25">
      <c r="A790" s="4" t="s">
        <v>836</v>
      </c>
      <c r="B790" s="4" t="s">
        <v>7</v>
      </c>
      <c r="C790" s="4">
        <v>90</v>
      </c>
      <c r="D790" s="4" t="s">
        <v>8</v>
      </c>
      <c r="E790" s="4" t="s">
        <v>16</v>
      </c>
      <c r="F790" s="4" t="s">
        <v>47</v>
      </c>
      <c r="G790" s="4" t="s">
        <v>1092</v>
      </c>
      <c r="H790" s="5">
        <v>92.292400858208197</v>
      </c>
      <c r="I790" s="5">
        <v>38.418423051553603</v>
      </c>
      <c r="K790" s="6">
        <v>400.69</v>
      </c>
      <c r="L790" s="7">
        <v>393.818592826366</v>
      </c>
    </row>
    <row r="791" spans="1:12" x14ac:dyDescent="0.25">
      <c r="A791" s="4" t="s">
        <v>837</v>
      </c>
      <c r="B791" s="4" t="s">
        <v>7</v>
      </c>
      <c r="C791" s="4">
        <v>90</v>
      </c>
      <c r="D791" s="4" t="s">
        <v>8</v>
      </c>
      <c r="E791" s="4" t="s">
        <v>16</v>
      </c>
      <c r="F791" s="4" t="s">
        <v>47</v>
      </c>
      <c r="G791" s="4" t="s">
        <v>1093</v>
      </c>
      <c r="H791" s="5"/>
      <c r="I791" s="5"/>
      <c r="K791" s="6">
        <v>322.8</v>
      </c>
      <c r="L791" s="7"/>
    </row>
    <row r="792" spans="1:12" x14ac:dyDescent="0.25">
      <c r="A792" s="4" t="s">
        <v>838</v>
      </c>
      <c r="B792" s="4" t="s">
        <v>7</v>
      </c>
      <c r="C792" s="4">
        <v>90</v>
      </c>
      <c r="D792" s="4" t="s">
        <v>10</v>
      </c>
      <c r="E792" s="4" t="s">
        <v>16</v>
      </c>
      <c r="F792" s="4" t="s">
        <v>47</v>
      </c>
      <c r="G792" s="4" t="s">
        <v>1090</v>
      </c>
      <c r="H792" s="5">
        <v>92.292400858208197</v>
      </c>
      <c r="I792" s="5">
        <v>58.7068882370315</v>
      </c>
      <c r="K792" s="6">
        <v>534.28</v>
      </c>
      <c r="L792" s="7">
        <v>525.14407456766003</v>
      </c>
    </row>
    <row r="793" spans="1:12" x14ac:dyDescent="0.25">
      <c r="A793" s="4" t="s">
        <v>839</v>
      </c>
      <c r="B793" s="4" t="s">
        <v>7</v>
      </c>
      <c r="C793" s="4">
        <v>90</v>
      </c>
      <c r="D793" s="4" t="s">
        <v>11</v>
      </c>
      <c r="E793" s="4" t="s">
        <v>16</v>
      </c>
      <c r="F793" s="4" t="s">
        <v>47</v>
      </c>
      <c r="G793" s="4" t="s">
        <v>1090</v>
      </c>
      <c r="H793" s="5">
        <v>92.292400858208197</v>
      </c>
      <c r="I793" s="5">
        <v>78.840462387301002</v>
      </c>
      <c r="K793" s="6">
        <v>622.91999999999996</v>
      </c>
      <c r="L793" s="7">
        <v>612.31915582547504</v>
      </c>
    </row>
    <row r="794" spans="1:12" x14ac:dyDescent="0.25">
      <c r="A794" s="4" t="s">
        <v>840</v>
      </c>
      <c r="B794" s="4" t="s">
        <v>7</v>
      </c>
      <c r="C794" s="4">
        <v>90</v>
      </c>
      <c r="D794" s="4" t="s">
        <v>12</v>
      </c>
      <c r="E794" s="4" t="s">
        <v>16</v>
      </c>
      <c r="F794" s="4" t="s">
        <v>47</v>
      </c>
      <c r="G794" s="4" t="s">
        <v>1090</v>
      </c>
      <c r="H794" s="5">
        <v>92.292400858208197</v>
      </c>
      <c r="I794" s="5">
        <v>100.000104080716</v>
      </c>
      <c r="K794" s="6">
        <v>693.36</v>
      </c>
      <c r="L794" s="7">
        <v>681.47786765592002</v>
      </c>
    </row>
    <row r="795" spans="1:12" x14ac:dyDescent="0.25">
      <c r="A795" s="4" t="s">
        <v>841</v>
      </c>
      <c r="B795" s="4" t="s">
        <v>7</v>
      </c>
      <c r="C795" s="4">
        <v>90</v>
      </c>
      <c r="D795" s="4" t="s">
        <v>13</v>
      </c>
      <c r="E795" s="4" t="s">
        <v>16</v>
      </c>
      <c r="F795" s="4" t="s">
        <v>47</v>
      </c>
      <c r="G795" s="4" t="s">
        <v>1090</v>
      </c>
      <c r="H795" s="5">
        <v>92.292400858208197</v>
      </c>
      <c r="I795" s="5">
        <v>125.059943025047</v>
      </c>
      <c r="K795" s="6">
        <v>774.21</v>
      </c>
      <c r="L795" s="7">
        <v>760.88871605695999</v>
      </c>
    </row>
    <row r="796" spans="1:12" x14ac:dyDescent="0.25">
      <c r="A796" s="4" t="s">
        <v>842</v>
      </c>
      <c r="B796" s="4" t="s">
        <v>7</v>
      </c>
      <c r="C796" s="4">
        <v>90</v>
      </c>
      <c r="D796" s="4" t="s">
        <v>14</v>
      </c>
      <c r="E796" s="4" t="s">
        <v>16</v>
      </c>
      <c r="F796" s="4" t="s">
        <v>53</v>
      </c>
      <c r="G796" s="4" t="s">
        <v>1090</v>
      </c>
      <c r="H796" s="5">
        <v>92.292400858208197</v>
      </c>
      <c r="I796" s="5">
        <v>152.940732454711</v>
      </c>
      <c r="K796" s="6">
        <v>953.21</v>
      </c>
      <c r="L796" s="7">
        <v>936.78571700958798</v>
      </c>
    </row>
    <row r="797" spans="1:12" x14ac:dyDescent="0.25">
      <c r="A797" s="4" t="s">
        <v>843</v>
      </c>
      <c r="B797" s="4" t="s">
        <v>7</v>
      </c>
      <c r="C797" s="4">
        <v>90</v>
      </c>
      <c r="D797" s="4" t="s">
        <v>1091</v>
      </c>
      <c r="E797" s="4" t="s">
        <v>16</v>
      </c>
      <c r="F797" s="4" t="s">
        <v>53</v>
      </c>
      <c r="G797" s="4" t="s">
        <v>1090</v>
      </c>
      <c r="H797" s="5">
        <v>92.292400858208197</v>
      </c>
      <c r="I797" s="5">
        <v>126.144132612807</v>
      </c>
      <c r="K797" s="6">
        <v>863.58</v>
      </c>
      <c r="L797" s="7">
        <v>848.62716895700601</v>
      </c>
    </row>
    <row r="798" spans="1:12" x14ac:dyDescent="0.25">
      <c r="A798" s="4" t="s">
        <v>844</v>
      </c>
      <c r="B798" s="4" t="s">
        <v>7</v>
      </c>
      <c r="C798" s="4">
        <v>90</v>
      </c>
      <c r="D798" s="4" t="s">
        <v>15</v>
      </c>
      <c r="E798" s="4" t="s">
        <v>16</v>
      </c>
      <c r="F798" s="4" t="s">
        <v>47</v>
      </c>
      <c r="G798" s="4" t="s">
        <v>1090</v>
      </c>
      <c r="H798" s="5">
        <v>92.292400858208197</v>
      </c>
      <c r="I798" s="5">
        <v>91.267074796628705</v>
      </c>
      <c r="K798" s="6">
        <v>732.68</v>
      </c>
      <c r="L798" s="7">
        <v>719.93149603296899</v>
      </c>
    </row>
    <row r="799" spans="1:12" x14ac:dyDescent="0.25">
      <c r="A799" s="4" t="s">
        <v>845</v>
      </c>
      <c r="B799" s="4" t="s">
        <v>7</v>
      </c>
      <c r="C799" s="4">
        <v>90</v>
      </c>
      <c r="D799" s="4" t="s">
        <v>8</v>
      </c>
      <c r="E799" s="4" t="s">
        <v>17</v>
      </c>
      <c r="F799" s="4" t="s">
        <v>47</v>
      </c>
      <c r="G799" s="4" t="s">
        <v>1090</v>
      </c>
      <c r="H799" s="5">
        <v>92.292400858208197</v>
      </c>
      <c r="I799" s="5">
        <v>42.090290997050097</v>
      </c>
      <c r="K799" s="6">
        <v>322.8</v>
      </c>
      <c r="L799" s="7">
        <v>317.28865488448599</v>
      </c>
    </row>
    <row r="800" spans="1:12" x14ac:dyDescent="0.25">
      <c r="A800" s="4" t="s">
        <v>846</v>
      </c>
      <c r="B800" s="4" t="s">
        <v>7</v>
      </c>
      <c r="C800" s="4">
        <v>90</v>
      </c>
      <c r="D800" s="4" t="s">
        <v>10</v>
      </c>
      <c r="E800" s="4" t="s">
        <v>17</v>
      </c>
      <c r="F800" s="4" t="s">
        <v>47</v>
      </c>
      <c r="G800" s="4" t="s">
        <v>1090</v>
      </c>
      <c r="H800" s="5">
        <v>92.292400858208197</v>
      </c>
      <c r="I800" s="5">
        <v>64.232954950611898</v>
      </c>
      <c r="K800" s="6">
        <v>432.43</v>
      </c>
      <c r="L800" s="7">
        <v>425.03991418871101</v>
      </c>
    </row>
    <row r="801" spans="1:12" x14ac:dyDescent="0.25">
      <c r="A801" s="4" t="s">
        <v>847</v>
      </c>
      <c r="B801" s="4" t="s">
        <v>7</v>
      </c>
      <c r="C801" s="4">
        <v>90</v>
      </c>
      <c r="D801" s="4" t="s">
        <v>11</v>
      </c>
      <c r="E801" s="4" t="s">
        <v>17</v>
      </c>
      <c r="F801" s="4" t="s">
        <v>47</v>
      </c>
      <c r="G801" s="4" t="s">
        <v>1090</v>
      </c>
      <c r="H801" s="5">
        <v>92.292400858208197</v>
      </c>
      <c r="I801" s="5">
        <v>86.128373543276197</v>
      </c>
      <c r="K801" s="6">
        <v>505.06</v>
      </c>
      <c r="L801" s="7">
        <v>496.438784647825</v>
      </c>
    </row>
    <row r="802" spans="1:12" x14ac:dyDescent="0.25">
      <c r="A802" s="4" t="s">
        <v>848</v>
      </c>
      <c r="B802" s="4" t="s">
        <v>7</v>
      </c>
      <c r="C802" s="4">
        <v>90</v>
      </c>
      <c r="D802" s="4" t="s">
        <v>12</v>
      </c>
      <c r="E802" s="4" t="s">
        <v>17</v>
      </c>
      <c r="F802" s="4" t="s">
        <v>47</v>
      </c>
      <c r="G802" s="4" t="s">
        <v>1090</v>
      </c>
      <c r="H802" s="5">
        <v>92.292400858208197</v>
      </c>
      <c r="I802" s="5">
        <v>109.116519066417</v>
      </c>
      <c r="K802" s="6">
        <v>584.02</v>
      </c>
      <c r="L802" s="7">
        <v>574.00437731044497</v>
      </c>
    </row>
    <row r="803" spans="1:12" x14ac:dyDescent="0.25">
      <c r="A803" s="4" t="s">
        <v>849</v>
      </c>
      <c r="B803" s="4" t="s">
        <v>7</v>
      </c>
      <c r="C803" s="4">
        <v>90</v>
      </c>
      <c r="D803" s="4" t="s">
        <v>13</v>
      </c>
      <c r="E803" s="4" t="s">
        <v>17</v>
      </c>
      <c r="F803" s="4" t="s">
        <v>47</v>
      </c>
      <c r="G803" s="4" t="s">
        <v>1090</v>
      </c>
      <c r="H803" s="5">
        <v>92.292400858208197</v>
      </c>
      <c r="I803" s="5">
        <v>136.24483096941199</v>
      </c>
      <c r="K803" s="6">
        <v>669.57</v>
      </c>
      <c r="L803" s="7">
        <v>658.092684328671</v>
      </c>
    </row>
    <row r="804" spans="1:12" x14ac:dyDescent="0.25">
      <c r="A804" s="4" t="s">
        <v>850</v>
      </c>
      <c r="B804" s="4" t="s">
        <v>7</v>
      </c>
      <c r="C804" s="4">
        <v>90</v>
      </c>
      <c r="D804" s="4" t="s">
        <v>14</v>
      </c>
      <c r="E804" s="4" t="s">
        <v>17</v>
      </c>
      <c r="F804" s="4" t="s">
        <v>53</v>
      </c>
      <c r="G804" s="4" t="s">
        <v>1090</v>
      </c>
      <c r="H804" s="5">
        <v>92.292400858208197</v>
      </c>
      <c r="I804" s="5">
        <v>167.34489760983999</v>
      </c>
      <c r="K804" s="6">
        <v>729.27</v>
      </c>
      <c r="L804" s="7">
        <v>716.82324760185395</v>
      </c>
    </row>
    <row r="805" spans="1:12" x14ac:dyDescent="0.25">
      <c r="A805" s="4" t="s">
        <v>851</v>
      </c>
      <c r="B805" s="4" t="s">
        <v>7</v>
      </c>
      <c r="C805" s="4">
        <v>90</v>
      </c>
      <c r="D805" s="4" t="s">
        <v>1091</v>
      </c>
      <c r="E805" s="4" t="s">
        <v>17</v>
      </c>
      <c r="F805" s="4" t="s">
        <v>53</v>
      </c>
      <c r="G805" s="4" t="s">
        <v>1090</v>
      </c>
      <c r="H805" s="5">
        <v>92.292400858208197</v>
      </c>
      <c r="I805" s="5">
        <v>137.950748029219</v>
      </c>
      <c r="K805" s="6">
        <v>670.89</v>
      </c>
      <c r="L805" s="7">
        <v>659.29168213000798</v>
      </c>
    </row>
    <row r="806" spans="1:12" x14ac:dyDescent="0.25">
      <c r="A806" s="4" t="s">
        <v>852</v>
      </c>
      <c r="B806" s="4" t="s">
        <v>7</v>
      </c>
      <c r="C806" s="4">
        <v>90</v>
      </c>
      <c r="D806" s="4" t="s">
        <v>15</v>
      </c>
      <c r="E806" s="4" t="s">
        <v>17</v>
      </c>
      <c r="F806" s="4" t="s">
        <v>47</v>
      </c>
      <c r="G806" s="4" t="s">
        <v>1090</v>
      </c>
      <c r="H806" s="5">
        <v>92.292400858208197</v>
      </c>
      <c r="I806" s="5">
        <v>100.14069096137401</v>
      </c>
      <c r="K806" s="6">
        <v>630.53</v>
      </c>
      <c r="L806" s="7">
        <v>619.65556838771204</v>
      </c>
    </row>
    <row r="807" spans="1:12" x14ac:dyDescent="0.25">
      <c r="A807" s="4" t="s">
        <v>853</v>
      </c>
      <c r="B807" s="4" t="s">
        <v>7</v>
      </c>
      <c r="C807" s="4">
        <v>90</v>
      </c>
      <c r="D807" s="4" t="s">
        <v>8</v>
      </c>
      <c r="E807" s="4" t="s">
        <v>18</v>
      </c>
      <c r="F807" s="4" t="s">
        <v>47</v>
      </c>
      <c r="G807" s="4" t="s">
        <v>1090</v>
      </c>
      <c r="H807" s="5">
        <v>92.292400858208197</v>
      </c>
      <c r="I807" s="5">
        <v>35.206080740442403</v>
      </c>
      <c r="K807" s="6">
        <v>218.04</v>
      </c>
      <c r="L807" s="7">
        <v>214.357083818896</v>
      </c>
    </row>
    <row r="808" spans="1:12" x14ac:dyDescent="0.25">
      <c r="A808" s="4" t="s">
        <v>854</v>
      </c>
      <c r="B808" s="4" t="s">
        <v>7</v>
      </c>
      <c r="C808" s="4">
        <v>90</v>
      </c>
      <c r="D808" s="4" t="s">
        <v>10</v>
      </c>
      <c r="E808" s="4" t="s">
        <v>18</v>
      </c>
      <c r="F808" s="4" t="s">
        <v>47</v>
      </c>
      <c r="G808" s="4" t="s">
        <v>1090</v>
      </c>
      <c r="H808" s="5">
        <v>92.292400858208197</v>
      </c>
      <c r="I808" s="5">
        <v>53.797618004304198</v>
      </c>
      <c r="K808" s="6">
        <v>310.25</v>
      </c>
      <c r="L808" s="7">
        <v>304.99133091812701</v>
      </c>
    </row>
    <row r="809" spans="1:12" x14ac:dyDescent="0.25">
      <c r="A809" s="4" t="s">
        <v>855</v>
      </c>
      <c r="B809" s="4" t="s">
        <v>7</v>
      </c>
      <c r="C809" s="4">
        <v>90</v>
      </c>
      <c r="D809" s="4" t="s">
        <v>11</v>
      </c>
      <c r="E809" s="4" t="s">
        <v>18</v>
      </c>
      <c r="F809" s="4" t="s">
        <v>47</v>
      </c>
      <c r="G809" s="4" t="s">
        <v>1090</v>
      </c>
      <c r="H809" s="5">
        <v>92.292400858208197</v>
      </c>
      <c r="I809" s="5">
        <v>72.246742248046502</v>
      </c>
      <c r="K809" s="6">
        <v>361.73</v>
      </c>
      <c r="L809" s="7">
        <v>355.62917880194499</v>
      </c>
    </row>
    <row r="810" spans="1:12" x14ac:dyDescent="0.25">
      <c r="A810" s="4" t="s">
        <v>856</v>
      </c>
      <c r="B810" s="4" t="s">
        <v>7</v>
      </c>
      <c r="C810" s="4">
        <v>90</v>
      </c>
      <c r="D810" s="4" t="s">
        <v>12</v>
      </c>
      <c r="E810" s="4" t="s">
        <v>18</v>
      </c>
      <c r="F810" s="4" t="s">
        <v>47</v>
      </c>
      <c r="G810" s="4" t="s">
        <v>1090</v>
      </c>
      <c r="H810" s="5">
        <v>92.292400858208197</v>
      </c>
      <c r="I810" s="5">
        <v>91.635946476184102</v>
      </c>
      <c r="K810" s="6">
        <v>406.38</v>
      </c>
      <c r="L810" s="7">
        <v>399.46289140388302</v>
      </c>
    </row>
    <row r="811" spans="1:12" x14ac:dyDescent="0.25">
      <c r="A811" s="4" t="s">
        <v>857</v>
      </c>
      <c r="B811" s="4" t="s">
        <v>7</v>
      </c>
      <c r="C811" s="4">
        <v>90</v>
      </c>
      <c r="D811" s="4" t="s">
        <v>13</v>
      </c>
      <c r="E811" s="4" t="s">
        <v>18</v>
      </c>
      <c r="F811" s="4" t="s">
        <v>47</v>
      </c>
      <c r="G811" s="4" t="s">
        <v>1090</v>
      </c>
      <c r="H811" s="5">
        <v>92.292400858208197</v>
      </c>
      <c r="I811" s="5">
        <v>114.598420364727</v>
      </c>
      <c r="K811" s="6">
        <v>442.99</v>
      </c>
      <c r="L811" s="7">
        <v>435.46425903946403</v>
      </c>
    </row>
    <row r="812" spans="1:12" x14ac:dyDescent="0.25">
      <c r="A812" s="4" t="s">
        <v>858</v>
      </c>
      <c r="B812" s="4" t="s">
        <v>7</v>
      </c>
      <c r="C812" s="4">
        <v>90</v>
      </c>
      <c r="D812" s="4" t="s">
        <v>14</v>
      </c>
      <c r="E812" s="4" t="s">
        <v>18</v>
      </c>
      <c r="F812" s="4" t="s">
        <v>53</v>
      </c>
      <c r="G812" s="4" t="s">
        <v>1090</v>
      </c>
      <c r="H812" s="5">
        <v>92.292400858208197</v>
      </c>
      <c r="I812" s="5">
        <v>140.15135469959199</v>
      </c>
      <c r="K812" s="6">
        <v>451.33</v>
      </c>
      <c r="L812" s="7">
        <v>443.75968845942703</v>
      </c>
    </row>
    <row r="813" spans="1:12" x14ac:dyDescent="0.25">
      <c r="A813" s="4" t="s">
        <v>859</v>
      </c>
      <c r="B813" s="4" t="s">
        <v>7</v>
      </c>
      <c r="C813" s="4">
        <v>90</v>
      </c>
      <c r="D813" s="4" t="s">
        <v>1091</v>
      </c>
      <c r="E813" s="4" t="s">
        <v>18</v>
      </c>
      <c r="F813" s="4" t="s">
        <v>53</v>
      </c>
      <c r="G813" s="4" t="s">
        <v>1090</v>
      </c>
      <c r="H813" s="5">
        <v>92.292400858208197</v>
      </c>
      <c r="I813" s="5">
        <v>115.595120627317</v>
      </c>
      <c r="K813" s="6">
        <v>402.23</v>
      </c>
      <c r="L813" s="7">
        <v>395.47328034541499</v>
      </c>
    </row>
    <row r="814" spans="1:12" x14ac:dyDescent="0.25">
      <c r="A814" s="4" t="s">
        <v>860</v>
      </c>
      <c r="B814" s="4" t="s">
        <v>7</v>
      </c>
      <c r="C814" s="4">
        <v>90</v>
      </c>
      <c r="D814" s="4" t="s">
        <v>15</v>
      </c>
      <c r="E814" s="4" t="s">
        <v>18</v>
      </c>
      <c r="F814" s="4" t="s">
        <v>47</v>
      </c>
      <c r="G814" s="4" t="s">
        <v>1090</v>
      </c>
      <c r="H814" s="5">
        <v>92.292400858208197</v>
      </c>
      <c r="I814" s="5">
        <v>83.636724301042193</v>
      </c>
      <c r="K814" s="6">
        <v>446.01</v>
      </c>
      <c r="L814" s="7">
        <v>438.29257719274</v>
      </c>
    </row>
    <row r="815" spans="1:12" x14ac:dyDescent="0.25">
      <c r="A815" s="4" t="s">
        <v>861</v>
      </c>
      <c r="B815" s="4" t="s">
        <v>7</v>
      </c>
      <c r="C815" s="4">
        <v>90</v>
      </c>
      <c r="D815" s="4" t="s">
        <v>8</v>
      </c>
      <c r="E815" s="4" t="s">
        <v>19</v>
      </c>
      <c r="F815" s="4" t="s">
        <v>47</v>
      </c>
      <c r="G815" s="4" t="s">
        <v>1090</v>
      </c>
      <c r="H815" s="5">
        <v>92.292400858208197</v>
      </c>
      <c r="I815" s="5">
        <v>38.009210454674502</v>
      </c>
      <c r="K815" s="6">
        <v>226.89</v>
      </c>
      <c r="L815" s="7">
        <v>223.06389098723599</v>
      </c>
    </row>
    <row r="816" spans="1:12" x14ac:dyDescent="0.25">
      <c r="A816" s="4" t="s">
        <v>862</v>
      </c>
      <c r="B816" s="4" t="s">
        <v>7</v>
      </c>
      <c r="C816" s="4">
        <v>90</v>
      </c>
      <c r="D816" s="4" t="s">
        <v>10</v>
      </c>
      <c r="E816" s="4" t="s">
        <v>19</v>
      </c>
      <c r="F816" s="4" t="s">
        <v>47</v>
      </c>
      <c r="G816" s="4" t="s">
        <v>1090</v>
      </c>
      <c r="H816" s="5">
        <v>92.292400858208197</v>
      </c>
      <c r="I816" s="5">
        <v>58.080765225850001</v>
      </c>
      <c r="K816" s="6">
        <v>320.92</v>
      </c>
      <c r="L816" s="7">
        <v>315.55795830093302</v>
      </c>
    </row>
    <row r="817" spans="1:12" x14ac:dyDescent="0.25">
      <c r="A817" s="4" t="s">
        <v>863</v>
      </c>
      <c r="B817" s="4" t="s">
        <v>7</v>
      </c>
      <c r="C817" s="4">
        <v>90</v>
      </c>
      <c r="D817" s="4" t="s">
        <v>11</v>
      </c>
      <c r="E817" s="4" t="s">
        <v>19</v>
      </c>
      <c r="F817" s="4" t="s">
        <v>47</v>
      </c>
      <c r="G817" s="4" t="s">
        <v>1090</v>
      </c>
      <c r="H817" s="5">
        <v>92.292400858208197</v>
      </c>
      <c r="I817" s="5">
        <v>77.998336552929004</v>
      </c>
      <c r="K817" s="6">
        <v>386.33</v>
      </c>
      <c r="L817" s="7">
        <v>379.88060048488899</v>
      </c>
    </row>
    <row r="818" spans="1:12" x14ac:dyDescent="0.25">
      <c r="A818" s="4" t="s">
        <v>864</v>
      </c>
      <c r="B818" s="4" t="s">
        <v>7</v>
      </c>
      <c r="C818" s="4">
        <v>90</v>
      </c>
      <c r="D818" s="4" t="s">
        <v>12</v>
      </c>
      <c r="E818" s="4" t="s">
        <v>19</v>
      </c>
      <c r="F818" s="4" t="s">
        <v>47</v>
      </c>
      <c r="G818" s="4" t="s">
        <v>1090</v>
      </c>
      <c r="H818" s="5">
        <v>92.292400858208197</v>
      </c>
      <c r="I818" s="5">
        <v>98.930743075663699</v>
      </c>
      <c r="K818" s="6">
        <v>420.43</v>
      </c>
      <c r="L818" s="7">
        <v>413.27300620753101</v>
      </c>
    </row>
    <row r="819" spans="1:12" x14ac:dyDescent="0.25">
      <c r="A819" s="4" t="s">
        <v>865</v>
      </c>
      <c r="B819" s="4" t="s">
        <v>7</v>
      </c>
      <c r="C819" s="4">
        <v>90</v>
      </c>
      <c r="D819" s="4" t="s">
        <v>13</v>
      </c>
      <c r="E819" s="4" t="s">
        <v>19</v>
      </c>
      <c r="F819" s="4" t="s">
        <v>47</v>
      </c>
      <c r="G819" s="4" t="s">
        <v>1090</v>
      </c>
      <c r="H819" s="5">
        <v>92.292400858208197</v>
      </c>
      <c r="I819" s="5">
        <v>123.720527057729</v>
      </c>
      <c r="K819" s="6">
        <v>470.7</v>
      </c>
      <c r="L819" s="7">
        <v>462.73069876478797</v>
      </c>
    </row>
    <row r="820" spans="1:12" x14ac:dyDescent="0.25">
      <c r="A820" s="4" t="s">
        <v>866</v>
      </c>
      <c r="B820" s="4" t="s">
        <v>7</v>
      </c>
      <c r="C820" s="4">
        <v>90</v>
      </c>
      <c r="D820" s="4" t="s">
        <v>14</v>
      </c>
      <c r="E820" s="4" t="s">
        <v>19</v>
      </c>
      <c r="F820" s="4" t="s">
        <v>53</v>
      </c>
      <c r="G820" s="4" t="s">
        <v>1090</v>
      </c>
      <c r="H820" s="5">
        <v>92.292400858208197</v>
      </c>
      <c r="I820" s="5">
        <v>151.30965815902101</v>
      </c>
      <c r="K820" s="6">
        <v>636.44000000000005</v>
      </c>
      <c r="L820" s="7">
        <v>625.63093998189095</v>
      </c>
    </row>
    <row r="821" spans="1:12" x14ac:dyDescent="0.25">
      <c r="A821" s="4" t="s">
        <v>867</v>
      </c>
      <c r="B821" s="4" t="s">
        <v>7</v>
      </c>
      <c r="C821" s="4">
        <v>90</v>
      </c>
      <c r="D821" s="4" t="s">
        <v>1091</v>
      </c>
      <c r="E821" s="4" t="s">
        <v>19</v>
      </c>
      <c r="F821" s="4" t="s">
        <v>53</v>
      </c>
      <c r="G821" s="4" t="s">
        <v>1090</v>
      </c>
      <c r="H821" s="5">
        <v>92.292400858208197</v>
      </c>
      <c r="I821" s="5">
        <v>124.79813307318599</v>
      </c>
      <c r="K821" s="6">
        <v>543.46</v>
      </c>
      <c r="L821" s="7">
        <v>534.26153497563598</v>
      </c>
    </row>
    <row r="822" spans="1:12" x14ac:dyDescent="0.25">
      <c r="A822" s="4" t="s">
        <v>868</v>
      </c>
      <c r="B822" s="4" t="s">
        <v>7</v>
      </c>
      <c r="C822" s="4">
        <v>90</v>
      </c>
      <c r="D822" s="4" t="s">
        <v>15</v>
      </c>
      <c r="E822" s="4" t="s">
        <v>19</v>
      </c>
      <c r="F822" s="4" t="s">
        <v>47</v>
      </c>
      <c r="G822" s="4" t="s">
        <v>1090</v>
      </c>
      <c r="H822" s="5">
        <v>92.292400858208197</v>
      </c>
      <c r="I822" s="5">
        <v>90.296377805652696</v>
      </c>
      <c r="K822" s="6">
        <v>468.43</v>
      </c>
      <c r="L822" s="7">
        <v>460.33471674461703</v>
      </c>
    </row>
    <row r="823" spans="1:12" x14ac:dyDescent="0.25">
      <c r="A823" s="4" t="s">
        <v>869</v>
      </c>
      <c r="B823" s="4" t="s">
        <v>7</v>
      </c>
      <c r="C823" s="4">
        <v>90</v>
      </c>
      <c r="D823" s="4" t="s">
        <v>8</v>
      </c>
      <c r="E823" s="4" t="s">
        <v>20</v>
      </c>
      <c r="F823" s="4" t="s">
        <v>47</v>
      </c>
      <c r="G823" s="4" t="s">
        <v>1090</v>
      </c>
      <c r="H823" s="5">
        <v>92.292400858208197</v>
      </c>
      <c r="I823" s="5">
        <v>39.202785938224402</v>
      </c>
      <c r="K823" s="6">
        <v>244.07</v>
      </c>
      <c r="L823" s="7">
        <v>239.94745647235399</v>
      </c>
    </row>
    <row r="824" spans="1:12" x14ac:dyDescent="0.25">
      <c r="A824" s="4" t="s">
        <v>870</v>
      </c>
      <c r="B824" s="4" t="s">
        <v>7</v>
      </c>
      <c r="C824" s="4">
        <v>90</v>
      </c>
      <c r="D824" s="4" t="s">
        <v>10</v>
      </c>
      <c r="E824" s="4" t="s">
        <v>20</v>
      </c>
      <c r="F824" s="4" t="s">
        <v>47</v>
      </c>
      <c r="G824" s="4" t="s">
        <v>1090</v>
      </c>
      <c r="H824" s="5">
        <v>92.292400858208197</v>
      </c>
      <c r="I824" s="5">
        <v>59.851920587235803</v>
      </c>
      <c r="K824" s="6">
        <v>339.49</v>
      </c>
      <c r="L824" s="7">
        <v>333.72236780448497</v>
      </c>
    </row>
    <row r="825" spans="1:12" x14ac:dyDescent="0.25">
      <c r="A825" s="4" t="s">
        <v>871</v>
      </c>
      <c r="B825" s="4" t="s">
        <v>7</v>
      </c>
      <c r="C825" s="4">
        <v>90</v>
      </c>
      <c r="D825" s="4" t="s">
        <v>11</v>
      </c>
      <c r="E825" s="4" t="s">
        <v>20</v>
      </c>
      <c r="F825" s="4" t="s">
        <v>47</v>
      </c>
      <c r="G825" s="4" t="s">
        <v>1090</v>
      </c>
      <c r="H825" s="5">
        <v>92.292400858208197</v>
      </c>
      <c r="I825" s="5">
        <v>80.294004711694399</v>
      </c>
      <c r="K825" s="6">
        <v>402.08</v>
      </c>
      <c r="L825" s="7">
        <v>395.25969277349202</v>
      </c>
    </row>
    <row r="826" spans="1:12" x14ac:dyDescent="0.25">
      <c r="A826" s="4" t="s">
        <v>872</v>
      </c>
      <c r="B826" s="4" t="s">
        <v>7</v>
      </c>
      <c r="C826" s="4">
        <v>90</v>
      </c>
      <c r="D826" s="4" t="s">
        <v>12</v>
      </c>
      <c r="E826" s="4" t="s">
        <v>20</v>
      </c>
      <c r="F826" s="4" t="s">
        <v>47</v>
      </c>
      <c r="G826" s="4" t="s">
        <v>1090</v>
      </c>
      <c r="H826" s="5">
        <v>92.292400858208197</v>
      </c>
      <c r="I826" s="5">
        <v>101.76320477019399</v>
      </c>
      <c r="K826" s="6">
        <v>457.64</v>
      </c>
      <c r="L826" s="7">
        <v>449.85044553378901</v>
      </c>
    </row>
    <row r="827" spans="1:12" x14ac:dyDescent="0.25">
      <c r="A827" s="4" t="s">
        <v>873</v>
      </c>
      <c r="B827" s="4" t="s">
        <v>7</v>
      </c>
      <c r="C827" s="4">
        <v>90</v>
      </c>
      <c r="D827" s="4" t="s">
        <v>13</v>
      </c>
      <c r="E827" s="4" t="s">
        <v>20</v>
      </c>
      <c r="F827" s="4" t="s">
        <v>47</v>
      </c>
      <c r="G827" s="4" t="s">
        <v>1090</v>
      </c>
      <c r="H827" s="5">
        <v>92.292400858208197</v>
      </c>
      <c r="I827" s="5">
        <v>127.128199881445</v>
      </c>
      <c r="K827" s="6">
        <v>507.11</v>
      </c>
      <c r="L827" s="7">
        <v>498.46352368716498</v>
      </c>
    </row>
    <row r="828" spans="1:12" x14ac:dyDescent="0.25">
      <c r="A828" s="4" t="s">
        <v>874</v>
      </c>
      <c r="B828" s="4" t="s">
        <v>7</v>
      </c>
      <c r="C828" s="4">
        <v>90</v>
      </c>
      <c r="D828" s="4" t="s">
        <v>14</v>
      </c>
      <c r="E828" s="4" t="s">
        <v>20</v>
      </c>
      <c r="F828" s="4" t="s">
        <v>53</v>
      </c>
      <c r="G828" s="4" t="s">
        <v>1090</v>
      </c>
      <c r="H828" s="5">
        <v>92.292400858208197</v>
      </c>
      <c r="I828" s="5">
        <v>155.928700127675</v>
      </c>
      <c r="K828" s="6">
        <v>565.51</v>
      </c>
      <c r="L828" s="7">
        <v>555.86468949678203</v>
      </c>
    </row>
    <row r="829" spans="1:12" x14ac:dyDescent="0.25">
      <c r="A829" s="4" t="s">
        <v>875</v>
      </c>
      <c r="B829" s="4" t="s">
        <v>7</v>
      </c>
      <c r="C829" s="4">
        <v>90</v>
      </c>
      <c r="D829" s="4" t="s">
        <v>1091</v>
      </c>
      <c r="E829" s="4" t="s">
        <v>20</v>
      </c>
      <c r="F829" s="4" t="s">
        <v>53</v>
      </c>
      <c r="G829" s="4" t="s">
        <v>1090</v>
      </c>
      <c r="H829" s="5">
        <v>92.292400858208197</v>
      </c>
      <c r="I829" s="5">
        <v>128.56199523526399</v>
      </c>
      <c r="K829" s="6">
        <v>464.1</v>
      </c>
      <c r="L829" s="7">
        <v>456.20557382503102</v>
      </c>
    </row>
    <row r="830" spans="1:12" x14ac:dyDescent="0.25">
      <c r="A830" s="4" t="s">
        <v>876</v>
      </c>
      <c r="B830" s="4" t="s">
        <v>7</v>
      </c>
      <c r="C830" s="4">
        <v>90</v>
      </c>
      <c r="D830" s="4" t="s">
        <v>15</v>
      </c>
      <c r="E830" s="4" t="s">
        <v>20</v>
      </c>
      <c r="F830" s="4" t="s">
        <v>47</v>
      </c>
      <c r="G830" s="4" t="s">
        <v>1090</v>
      </c>
      <c r="H830" s="5">
        <v>92.292400858208197</v>
      </c>
      <c r="I830" s="5">
        <v>93.225389070811204</v>
      </c>
      <c r="K830" s="6">
        <v>490.37</v>
      </c>
      <c r="L830" s="7">
        <v>481.91239949984401</v>
      </c>
    </row>
    <row r="831" spans="1:12" x14ac:dyDescent="0.25">
      <c r="A831" s="4" t="s">
        <v>877</v>
      </c>
      <c r="B831" s="4" t="s">
        <v>7</v>
      </c>
      <c r="C831" s="4">
        <v>90</v>
      </c>
      <c r="D831" s="4" t="s">
        <v>8</v>
      </c>
      <c r="E831" s="4" t="s">
        <v>21</v>
      </c>
      <c r="F831" s="4" t="s">
        <v>47</v>
      </c>
      <c r="G831" s="4" t="s">
        <v>1090</v>
      </c>
      <c r="H831" s="5">
        <v>92.292400858208197</v>
      </c>
      <c r="I831" s="5">
        <v>36.629398945973698</v>
      </c>
      <c r="K831" s="6">
        <v>280.83999999999997</v>
      </c>
      <c r="L831" s="7">
        <v>276.062332999803</v>
      </c>
    </row>
    <row r="832" spans="1:12" x14ac:dyDescent="0.25">
      <c r="A832" s="4" t="s">
        <v>878</v>
      </c>
      <c r="B832" s="4" t="s">
        <v>7</v>
      </c>
      <c r="C832" s="4">
        <v>90</v>
      </c>
      <c r="D832" s="4" t="s">
        <v>10</v>
      </c>
      <c r="E832" s="4" t="s">
        <v>21</v>
      </c>
      <c r="F832" s="4" t="s">
        <v>47</v>
      </c>
      <c r="G832" s="4" t="s">
        <v>1090</v>
      </c>
      <c r="H832" s="5">
        <v>92.292400858208197</v>
      </c>
      <c r="I832" s="5">
        <v>55.8590891640523</v>
      </c>
      <c r="K832" s="6">
        <v>381.4</v>
      </c>
      <c r="L832" s="7">
        <v>374.88671183314102</v>
      </c>
    </row>
    <row r="833" spans="1:12" x14ac:dyDescent="0.25">
      <c r="A833" s="4" t="s">
        <v>879</v>
      </c>
      <c r="B833" s="4" t="s">
        <v>7</v>
      </c>
      <c r="C833" s="4">
        <v>90</v>
      </c>
      <c r="D833" s="4" t="s">
        <v>11</v>
      </c>
      <c r="E833" s="4" t="s">
        <v>21</v>
      </c>
      <c r="F833" s="4" t="s">
        <v>47</v>
      </c>
      <c r="G833" s="4" t="s">
        <v>1090</v>
      </c>
      <c r="H833" s="5">
        <v>92.292400858208197</v>
      </c>
      <c r="I833" s="5">
        <v>74.837225747695996</v>
      </c>
      <c r="K833" s="6">
        <v>434.85</v>
      </c>
      <c r="L833" s="7">
        <v>427.451666356526</v>
      </c>
    </row>
    <row r="834" spans="1:12" x14ac:dyDescent="0.25">
      <c r="A834" s="4" t="s">
        <v>880</v>
      </c>
      <c r="B834" s="4" t="s">
        <v>7</v>
      </c>
      <c r="C834" s="4">
        <v>90</v>
      </c>
      <c r="D834" s="4" t="s">
        <v>12</v>
      </c>
      <c r="E834" s="4" t="s">
        <v>21</v>
      </c>
      <c r="F834" s="4" t="s">
        <v>47</v>
      </c>
      <c r="G834" s="4" t="s">
        <v>1090</v>
      </c>
      <c r="H834" s="5">
        <v>92.292400858208197</v>
      </c>
      <c r="I834" s="5">
        <v>94.751780936467995</v>
      </c>
      <c r="K834" s="6">
        <v>479.1</v>
      </c>
      <c r="L834" s="7">
        <v>470.93178050890299</v>
      </c>
    </row>
    <row r="835" spans="1:12" x14ac:dyDescent="0.25">
      <c r="A835" s="4" t="s">
        <v>881</v>
      </c>
      <c r="B835" s="4" t="s">
        <v>7</v>
      </c>
      <c r="C835" s="4">
        <v>90</v>
      </c>
      <c r="D835" s="4" t="s">
        <v>13</v>
      </c>
      <c r="E835" s="4" t="s">
        <v>21</v>
      </c>
      <c r="F835" s="4" t="s">
        <v>47</v>
      </c>
      <c r="G835" s="4" t="s">
        <v>1090</v>
      </c>
      <c r="H835" s="5">
        <v>92.292400858208197</v>
      </c>
      <c r="I835" s="5">
        <v>118.20749736266499</v>
      </c>
      <c r="K835" s="6">
        <v>525.32000000000005</v>
      </c>
      <c r="L835" s="7">
        <v>516.34572596511998</v>
      </c>
    </row>
    <row r="836" spans="1:12" x14ac:dyDescent="0.25">
      <c r="A836" s="4" t="s">
        <v>882</v>
      </c>
      <c r="B836" s="4" t="s">
        <v>7</v>
      </c>
      <c r="C836" s="4">
        <v>90</v>
      </c>
      <c r="D836" s="4" t="s">
        <v>14</v>
      </c>
      <c r="E836" s="4" t="s">
        <v>21</v>
      </c>
      <c r="F836" s="4" t="s">
        <v>53</v>
      </c>
      <c r="G836" s="4" t="s">
        <v>1090</v>
      </c>
      <c r="H836" s="5">
        <v>92.292400858208197</v>
      </c>
      <c r="I836" s="5">
        <v>145.53235062151401</v>
      </c>
      <c r="K836" s="6">
        <v>624.85</v>
      </c>
      <c r="L836" s="7">
        <v>614.30304723904601</v>
      </c>
    </row>
    <row r="837" spans="1:12" x14ac:dyDescent="0.25">
      <c r="A837" s="4" t="s">
        <v>883</v>
      </c>
      <c r="B837" s="4" t="s">
        <v>7</v>
      </c>
      <c r="C837" s="4">
        <v>90</v>
      </c>
      <c r="D837" s="4" t="s">
        <v>1091</v>
      </c>
      <c r="E837" s="4" t="s">
        <v>21</v>
      </c>
      <c r="F837" s="4" t="s">
        <v>53</v>
      </c>
      <c r="G837" s="4" t="s">
        <v>1090</v>
      </c>
      <c r="H837" s="5">
        <v>92.292400858208197</v>
      </c>
      <c r="I837" s="5">
        <v>119.934731182921</v>
      </c>
      <c r="K837" s="6">
        <v>564.96</v>
      </c>
      <c r="L837" s="7">
        <v>555.29623062487997</v>
      </c>
    </row>
    <row r="838" spans="1:12" x14ac:dyDescent="0.25">
      <c r="A838" s="4" t="s">
        <v>884</v>
      </c>
      <c r="B838" s="4" t="s">
        <v>7</v>
      </c>
      <c r="C838" s="4">
        <v>90</v>
      </c>
      <c r="D838" s="4" t="s">
        <v>15</v>
      </c>
      <c r="E838" s="4" t="s">
        <v>21</v>
      </c>
      <c r="F838" s="4" t="s">
        <v>47</v>
      </c>
      <c r="G838" s="4" t="s">
        <v>1090</v>
      </c>
      <c r="H838" s="5">
        <v>92.292400858208197</v>
      </c>
      <c r="I838" s="5">
        <v>87.219766989253898</v>
      </c>
      <c r="K838" s="6">
        <v>535.99</v>
      </c>
      <c r="L838" s="7">
        <v>526.71590292255098</v>
      </c>
    </row>
    <row r="839" spans="1:12" x14ac:dyDescent="0.25">
      <c r="A839" s="4" t="s">
        <v>885</v>
      </c>
      <c r="B839" s="4" t="s">
        <v>7</v>
      </c>
      <c r="C839" s="4">
        <v>90</v>
      </c>
      <c r="D839" s="4" t="s">
        <v>8</v>
      </c>
      <c r="E839" s="4" t="s">
        <v>22</v>
      </c>
      <c r="F839" s="4" t="s">
        <v>47</v>
      </c>
      <c r="G839" s="4" t="s">
        <v>1090</v>
      </c>
      <c r="H839" s="5">
        <v>92.292400858208197</v>
      </c>
      <c r="I839" s="5">
        <v>34.264051362314198</v>
      </c>
      <c r="K839" s="6">
        <v>202.85</v>
      </c>
      <c r="L839" s="7">
        <v>199.47091728600901</v>
      </c>
    </row>
    <row r="840" spans="1:12" x14ac:dyDescent="0.25">
      <c r="A840" s="4" t="s">
        <v>886</v>
      </c>
      <c r="B840" s="4" t="s">
        <v>7</v>
      </c>
      <c r="C840" s="4">
        <v>90</v>
      </c>
      <c r="D840" s="4" t="s">
        <v>10</v>
      </c>
      <c r="E840" s="4" t="s">
        <v>22</v>
      </c>
      <c r="F840" s="4" t="s">
        <v>47</v>
      </c>
      <c r="G840" s="4" t="s">
        <v>1090</v>
      </c>
      <c r="H840" s="5">
        <v>92.292400858208197</v>
      </c>
      <c r="I840" s="5">
        <v>52.303337028725601</v>
      </c>
      <c r="K840" s="6">
        <v>280.29000000000002</v>
      </c>
      <c r="L840" s="7">
        <v>275.61264115994197</v>
      </c>
    </row>
    <row r="841" spans="1:12" x14ac:dyDescent="0.25">
      <c r="A841" s="4" t="s">
        <v>887</v>
      </c>
      <c r="B841" s="4" t="s">
        <v>7</v>
      </c>
      <c r="C841" s="4">
        <v>90</v>
      </c>
      <c r="D841" s="4" t="s">
        <v>11</v>
      </c>
      <c r="E841" s="4" t="s">
        <v>22</v>
      </c>
      <c r="F841" s="4" t="s">
        <v>47</v>
      </c>
      <c r="G841" s="4" t="s">
        <v>1090</v>
      </c>
      <c r="H841" s="5">
        <v>92.292400858208197</v>
      </c>
      <c r="I841" s="5">
        <v>70.153919896056095</v>
      </c>
      <c r="K841" s="6">
        <v>331.92</v>
      </c>
      <c r="L841" s="7">
        <v>326.35345923598197</v>
      </c>
    </row>
    <row r="842" spans="1:12" x14ac:dyDescent="0.25">
      <c r="A842" s="4" t="s">
        <v>888</v>
      </c>
      <c r="B842" s="4" t="s">
        <v>7</v>
      </c>
      <c r="C842" s="4">
        <v>90</v>
      </c>
      <c r="D842" s="4" t="s">
        <v>12</v>
      </c>
      <c r="E842" s="4" t="s">
        <v>22</v>
      </c>
      <c r="F842" s="4" t="s">
        <v>47</v>
      </c>
      <c r="G842" s="4" t="s">
        <v>1090</v>
      </c>
      <c r="H842" s="5">
        <v>92.292400858208197</v>
      </c>
      <c r="I842" s="5">
        <v>88.899103544206199</v>
      </c>
      <c r="K842" s="6">
        <v>377.79</v>
      </c>
      <c r="L842" s="7">
        <v>371.40045929457801</v>
      </c>
    </row>
    <row r="843" spans="1:12" x14ac:dyDescent="0.25">
      <c r="A843" s="4" t="s">
        <v>889</v>
      </c>
      <c r="B843" s="4" t="s">
        <v>7</v>
      </c>
      <c r="C843" s="4">
        <v>90</v>
      </c>
      <c r="D843" s="4" t="s">
        <v>13</v>
      </c>
      <c r="E843" s="4" t="s">
        <v>22</v>
      </c>
      <c r="F843" s="4" t="s">
        <v>47</v>
      </c>
      <c r="G843" s="4" t="s">
        <v>1090</v>
      </c>
      <c r="H843" s="5">
        <v>92.292400858208197</v>
      </c>
      <c r="I843" s="5">
        <v>111.036076053705</v>
      </c>
      <c r="K843" s="6">
        <v>411.39</v>
      </c>
      <c r="L843" s="7">
        <v>404.46438612208999</v>
      </c>
    </row>
    <row r="844" spans="1:12" x14ac:dyDescent="0.25">
      <c r="A844" s="4" t="s">
        <v>890</v>
      </c>
      <c r="B844" s="4" t="s">
        <v>7</v>
      </c>
      <c r="C844" s="4">
        <v>90</v>
      </c>
      <c r="D844" s="4" t="s">
        <v>14</v>
      </c>
      <c r="E844" s="4" t="s">
        <v>22</v>
      </c>
      <c r="F844" s="4" t="s">
        <v>53</v>
      </c>
      <c r="G844" s="4" t="s">
        <v>1090</v>
      </c>
      <c r="H844" s="5">
        <v>92.292400858208197</v>
      </c>
      <c r="I844" s="5">
        <v>136.263606770949</v>
      </c>
      <c r="K844" s="6">
        <v>440.57</v>
      </c>
      <c r="L844" s="7">
        <v>433.16852053857701</v>
      </c>
    </row>
    <row r="845" spans="1:12" x14ac:dyDescent="0.25">
      <c r="A845" s="4" t="s">
        <v>891</v>
      </c>
      <c r="B845" s="4" t="s">
        <v>7</v>
      </c>
      <c r="C845" s="4">
        <v>90</v>
      </c>
      <c r="D845" s="4" t="s">
        <v>1091</v>
      </c>
      <c r="E845" s="4" t="s">
        <v>22</v>
      </c>
      <c r="F845" s="4" t="s">
        <v>53</v>
      </c>
      <c r="G845" s="4" t="s">
        <v>1090</v>
      </c>
      <c r="H845" s="5">
        <v>92.292400858208197</v>
      </c>
      <c r="I845" s="5">
        <v>112.340898677833</v>
      </c>
      <c r="K845" s="6">
        <v>395.21</v>
      </c>
      <c r="L845" s="7">
        <v>388.538810548301</v>
      </c>
    </row>
    <row r="846" spans="1:12" x14ac:dyDescent="0.25">
      <c r="A846" s="4" t="s">
        <v>892</v>
      </c>
      <c r="B846" s="4" t="s">
        <v>7</v>
      </c>
      <c r="C846" s="4">
        <v>90</v>
      </c>
      <c r="D846" s="4" t="s">
        <v>15</v>
      </c>
      <c r="E846" s="4" t="s">
        <v>22</v>
      </c>
      <c r="F846" s="4" t="s">
        <v>47</v>
      </c>
      <c r="G846" s="4" t="s">
        <v>1090</v>
      </c>
      <c r="H846" s="5">
        <v>92.292400858208197</v>
      </c>
      <c r="I846" s="5">
        <v>81.496021129393299</v>
      </c>
      <c r="K846" s="6">
        <v>420.45</v>
      </c>
      <c r="L846" s="7">
        <v>413.22071524422699</v>
      </c>
    </row>
    <row r="847" spans="1:12" x14ac:dyDescent="0.25">
      <c r="A847" s="4" t="s">
        <v>893</v>
      </c>
      <c r="B847" s="4" t="s">
        <v>23</v>
      </c>
      <c r="C847" s="4">
        <v>90</v>
      </c>
      <c r="D847" s="4" t="s">
        <v>8</v>
      </c>
      <c r="E847" s="4" t="s">
        <v>9</v>
      </c>
      <c r="F847" s="4" t="s">
        <v>47</v>
      </c>
      <c r="G847" s="4" t="s">
        <v>1090</v>
      </c>
      <c r="H847" s="5">
        <v>92.292400858208197</v>
      </c>
      <c r="I847" s="5">
        <v>24.880434847989601</v>
      </c>
      <c r="K847" s="6">
        <v>187.5</v>
      </c>
      <c r="L847" s="7">
        <v>184.36167347646401</v>
      </c>
    </row>
    <row r="848" spans="1:12" x14ac:dyDescent="0.25">
      <c r="A848" s="4" t="s">
        <v>894</v>
      </c>
      <c r="B848" s="4" t="s">
        <v>23</v>
      </c>
      <c r="C848" s="4">
        <v>90</v>
      </c>
      <c r="D848" s="4" t="s">
        <v>10</v>
      </c>
      <c r="E848" s="4" t="s">
        <v>9</v>
      </c>
      <c r="F848" s="4" t="s">
        <v>47</v>
      </c>
      <c r="G848" s="4" t="s">
        <v>1090</v>
      </c>
      <c r="H848" s="5">
        <v>92.292400858208197</v>
      </c>
      <c r="I848" s="5">
        <v>37.990597040393801</v>
      </c>
      <c r="K848" s="6">
        <v>253.83</v>
      </c>
      <c r="L848" s="7">
        <v>249.54833564801399</v>
      </c>
    </row>
    <row r="849" spans="1:12" x14ac:dyDescent="0.25">
      <c r="A849" s="4" t="s">
        <v>895</v>
      </c>
      <c r="B849" s="4" t="s">
        <v>23</v>
      </c>
      <c r="C849" s="4">
        <v>90</v>
      </c>
      <c r="D849" s="4" t="s">
        <v>11</v>
      </c>
      <c r="E849" s="4" t="s">
        <v>9</v>
      </c>
      <c r="F849" s="4" t="s">
        <v>47</v>
      </c>
      <c r="G849" s="4" t="s">
        <v>1090</v>
      </c>
      <c r="H849" s="5">
        <v>92.292400858208197</v>
      </c>
      <c r="I849" s="5">
        <v>50.973901231004703</v>
      </c>
      <c r="K849" s="6">
        <v>299.89</v>
      </c>
      <c r="L849" s="7">
        <v>294.833187663221</v>
      </c>
    </row>
    <row r="850" spans="1:12" x14ac:dyDescent="0.25">
      <c r="A850" s="4" t="s">
        <v>896</v>
      </c>
      <c r="B850" s="4" t="s">
        <v>23</v>
      </c>
      <c r="C850" s="4">
        <v>90</v>
      </c>
      <c r="D850" s="4" t="s">
        <v>12</v>
      </c>
      <c r="E850" s="4" t="s">
        <v>9</v>
      </c>
      <c r="F850" s="4" t="s">
        <v>47</v>
      </c>
      <c r="G850" s="4" t="s">
        <v>1090</v>
      </c>
      <c r="H850" s="5">
        <v>92.292400858208197</v>
      </c>
      <c r="I850" s="5">
        <v>64.610912696862698</v>
      </c>
      <c r="K850" s="6">
        <v>348.37</v>
      </c>
      <c r="L850" s="7">
        <v>342.44933533246302</v>
      </c>
    </row>
    <row r="851" spans="1:12" x14ac:dyDescent="0.25">
      <c r="A851" s="4" t="s">
        <v>897</v>
      </c>
      <c r="B851" s="4" t="s">
        <v>23</v>
      </c>
      <c r="C851" s="4">
        <v>90</v>
      </c>
      <c r="D851" s="4" t="s">
        <v>13</v>
      </c>
      <c r="E851" s="4" t="s">
        <v>9</v>
      </c>
      <c r="F851" s="4" t="s">
        <v>47</v>
      </c>
      <c r="G851" s="4" t="s">
        <v>1090</v>
      </c>
      <c r="H851" s="5">
        <v>92.292400858208197</v>
      </c>
      <c r="I851" s="5">
        <v>80.728208321613707</v>
      </c>
      <c r="K851" s="6">
        <v>374.18</v>
      </c>
      <c r="L851" s="7">
        <v>367.85720985850202</v>
      </c>
    </row>
    <row r="852" spans="1:12" x14ac:dyDescent="0.25">
      <c r="A852" s="4" t="s">
        <v>898</v>
      </c>
      <c r="B852" s="4" t="s">
        <v>23</v>
      </c>
      <c r="C852" s="4">
        <v>90</v>
      </c>
      <c r="D852" s="4" t="s">
        <v>14</v>
      </c>
      <c r="E852" s="4" t="s">
        <v>9</v>
      </c>
      <c r="F852" s="4" t="s">
        <v>53</v>
      </c>
      <c r="G852" s="4" t="s">
        <v>1090</v>
      </c>
      <c r="H852" s="5">
        <v>92.292400858208197</v>
      </c>
      <c r="I852" s="5">
        <v>98.974211968672705</v>
      </c>
      <c r="K852" s="6">
        <v>407.6</v>
      </c>
      <c r="L852" s="7">
        <v>400.70734079357197</v>
      </c>
    </row>
    <row r="853" spans="1:12" x14ac:dyDescent="0.25">
      <c r="A853" s="4" t="s">
        <v>899</v>
      </c>
      <c r="B853" s="4" t="s">
        <v>23</v>
      </c>
      <c r="C853" s="4">
        <v>90</v>
      </c>
      <c r="D853" s="4" t="s">
        <v>1091</v>
      </c>
      <c r="E853" s="4" t="s">
        <v>9</v>
      </c>
      <c r="F853" s="4" t="s">
        <v>53</v>
      </c>
      <c r="G853" s="4" t="s">
        <v>1090</v>
      </c>
      <c r="H853" s="5">
        <v>92.292400858208197</v>
      </c>
      <c r="I853" s="5">
        <v>81.607801139394596</v>
      </c>
      <c r="K853" s="6">
        <v>362.99</v>
      </c>
      <c r="L853" s="7">
        <v>356.83643667420603</v>
      </c>
    </row>
    <row r="854" spans="1:12" x14ac:dyDescent="0.25">
      <c r="A854" s="4" t="s">
        <v>900</v>
      </c>
      <c r="B854" s="4" t="s">
        <v>23</v>
      </c>
      <c r="C854" s="4">
        <v>90</v>
      </c>
      <c r="D854" s="4" t="s">
        <v>15</v>
      </c>
      <c r="E854" s="4" t="s">
        <v>9</v>
      </c>
      <c r="F854" s="4" t="s">
        <v>47</v>
      </c>
      <c r="G854" s="4" t="s">
        <v>1090</v>
      </c>
      <c r="H854" s="5">
        <v>92.292400858208197</v>
      </c>
      <c r="I854" s="5">
        <v>59.157556126157601</v>
      </c>
      <c r="K854" s="6">
        <v>366.6</v>
      </c>
      <c r="L854" s="7">
        <v>360.28800399721001</v>
      </c>
    </row>
    <row r="855" spans="1:12" x14ac:dyDescent="0.25">
      <c r="A855" s="4" t="s">
        <v>901</v>
      </c>
      <c r="B855" s="4" t="s">
        <v>23</v>
      </c>
      <c r="C855" s="4">
        <v>90</v>
      </c>
      <c r="D855" s="4" t="s">
        <v>8</v>
      </c>
      <c r="E855" s="4" t="s">
        <v>16</v>
      </c>
      <c r="F855" s="4" t="s">
        <v>47</v>
      </c>
      <c r="G855" s="4" t="s">
        <v>1092</v>
      </c>
      <c r="H855" s="5">
        <v>92.292400858208197</v>
      </c>
      <c r="I855" s="5">
        <v>23.657060645873798</v>
      </c>
      <c r="K855" s="6">
        <v>355.44</v>
      </c>
      <c r="L855" s="7">
        <v>349.34408951501001</v>
      </c>
    </row>
    <row r="856" spans="1:12" x14ac:dyDescent="0.25">
      <c r="A856" s="4" t="s">
        <v>902</v>
      </c>
      <c r="B856" s="4" t="s">
        <v>23</v>
      </c>
      <c r="C856" s="4">
        <v>90</v>
      </c>
      <c r="D856" s="4" t="s">
        <v>8</v>
      </c>
      <c r="E856" s="4" t="s">
        <v>16</v>
      </c>
      <c r="F856" s="4" t="s">
        <v>47</v>
      </c>
      <c r="G856" s="4" t="s">
        <v>1093</v>
      </c>
      <c r="H856" s="5"/>
      <c r="I856" s="5"/>
      <c r="K856" s="6">
        <v>288.31</v>
      </c>
      <c r="L856" s="7"/>
    </row>
    <row r="857" spans="1:12" x14ac:dyDescent="0.25">
      <c r="A857" s="4" t="s">
        <v>903</v>
      </c>
      <c r="B857" s="4" t="s">
        <v>23</v>
      </c>
      <c r="C857" s="4">
        <v>90</v>
      </c>
      <c r="D857" s="4" t="s">
        <v>10</v>
      </c>
      <c r="E857" s="4" t="s">
        <v>16</v>
      </c>
      <c r="F857" s="4" t="s">
        <v>47</v>
      </c>
      <c r="G857" s="4" t="s">
        <v>1090</v>
      </c>
      <c r="H857" s="5">
        <v>92.292400858208197</v>
      </c>
      <c r="I857" s="5">
        <v>36.150240741843497</v>
      </c>
      <c r="K857" s="6">
        <v>454.47</v>
      </c>
      <c r="L857" s="7">
        <v>446.69675309227102</v>
      </c>
    </row>
    <row r="858" spans="1:12" x14ac:dyDescent="0.25">
      <c r="A858" s="4" t="s">
        <v>904</v>
      </c>
      <c r="B858" s="4" t="s">
        <v>23</v>
      </c>
      <c r="C858" s="4">
        <v>90</v>
      </c>
      <c r="D858" s="4" t="s">
        <v>11</v>
      </c>
      <c r="E858" s="4" t="s">
        <v>16</v>
      </c>
      <c r="F858" s="4" t="s">
        <v>47</v>
      </c>
      <c r="G858" s="4" t="s">
        <v>1090</v>
      </c>
      <c r="H858" s="5">
        <v>92.292400858208197</v>
      </c>
      <c r="I858" s="5">
        <v>48.548110542704599</v>
      </c>
      <c r="K858" s="6">
        <v>512.65</v>
      </c>
      <c r="L858" s="7">
        <v>503.93209937307699</v>
      </c>
    </row>
    <row r="859" spans="1:12" x14ac:dyDescent="0.25">
      <c r="A859" s="4" t="s">
        <v>905</v>
      </c>
      <c r="B859" s="4" t="s">
        <v>23</v>
      </c>
      <c r="C859" s="4">
        <v>90</v>
      </c>
      <c r="D859" s="4" t="s">
        <v>12</v>
      </c>
      <c r="E859" s="4" t="s">
        <v>16</v>
      </c>
      <c r="F859" s="4" t="s">
        <v>47</v>
      </c>
      <c r="G859" s="4" t="s">
        <v>1090</v>
      </c>
      <c r="H859" s="5">
        <v>92.292400858208197</v>
      </c>
      <c r="I859" s="5">
        <v>61.577833516328603</v>
      </c>
      <c r="K859" s="6">
        <v>554.82000000000005</v>
      </c>
      <c r="L859" s="7">
        <v>545.31069346972902</v>
      </c>
    </row>
    <row r="860" spans="1:12" x14ac:dyDescent="0.25">
      <c r="A860" s="4" t="s">
        <v>906</v>
      </c>
      <c r="B860" s="4" t="s">
        <v>23</v>
      </c>
      <c r="C860" s="4">
        <v>90</v>
      </c>
      <c r="D860" s="4" t="s">
        <v>13</v>
      </c>
      <c r="E860" s="4" t="s">
        <v>16</v>
      </c>
      <c r="F860" s="4" t="s">
        <v>47</v>
      </c>
      <c r="G860" s="4" t="s">
        <v>1090</v>
      </c>
      <c r="H860" s="5">
        <v>92.292400858208197</v>
      </c>
      <c r="I860" s="5">
        <v>77.009312237599403</v>
      </c>
      <c r="K860" s="6">
        <v>603.05999999999995</v>
      </c>
      <c r="L860" s="7">
        <v>592.67712876795599</v>
      </c>
    </row>
    <row r="861" spans="1:12" x14ac:dyDescent="0.25">
      <c r="A861" s="4" t="s">
        <v>907</v>
      </c>
      <c r="B861" s="4" t="s">
        <v>23</v>
      </c>
      <c r="C861" s="4">
        <v>90</v>
      </c>
      <c r="D861" s="4" t="s">
        <v>14</v>
      </c>
      <c r="E861" s="4" t="s">
        <v>16</v>
      </c>
      <c r="F861" s="4" t="s">
        <v>53</v>
      </c>
      <c r="G861" s="4" t="s">
        <v>1090</v>
      </c>
      <c r="H861" s="5">
        <v>92.292400858208197</v>
      </c>
      <c r="I861" s="5">
        <v>94.177089974079095</v>
      </c>
      <c r="K861" s="6">
        <v>724.8</v>
      </c>
      <c r="L861" s="7">
        <v>712.309765446097</v>
      </c>
    </row>
    <row r="862" spans="1:12" x14ac:dyDescent="0.25">
      <c r="A862" s="4" t="s">
        <v>908</v>
      </c>
      <c r="B862" s="4" t="s">
        <v>23</v>
      </c>
      <c r="C862" s="4">
        <v>90</v>
      </c>
      <c r="D862" s="4" t="s">
        <v>1091</v>
      </c>
      <c r="E862" s="4" t="s">
        <v>16</v>
      </c>
      <c r="F862" s="4" t="s">
        <v>53</v>
      </c>
      <c r="G862" s="4" t="s">
        <v>1090</v>
      </c>
      <c r="H862" s="5">
        <v>92.292400858208197</v>
      </c>
      <c r="I862" s="5">
        <v>77.6764759694791</v>
      </c>
      <c r="K862" s="6">
        <v>671.97</v>
      </c>
      <c r="L862" s="7">
        <v>660.33004855491401</v>
      </c>
    </row>
    <row r="863" spans="1:12" x14ac:dyDescent="0.25">
      <c r="A863" s="4" t="s">
        <v>909</v>
      </c>
      <c r="B863" s="4" t="s">
        <v>23</v>
      </c>
      <c r="C863" s="4">
        <v>90</v>
      </c>
      <c r="D863" s="4" t="s">
        <v>15</v>
      </c>
      <c r="E863" s="4" t="s">
        <v>16</v>
      </c>
      <c r="F863" s="4" t="s">
        <v>47</v>
      </c>
      <c r="G863" s="4" t="s">
        <v>1090</v>
      </c>
      <c r="H863" s="5">
        <v>92.292400858208197</v>
      </c>
      <c r="I863" s="5">
        <v>56.199748647846299</v>
      </c>
      <c r="K863" s="6">
        <v>592.71</v>
      </c>
      <c r="L863" s="7">
        <v>582.39529701025299</v>
      </c>
    </row>
    <row r="864" spans="1:12" x14ac:dyDescent="0.25">
      <c r="A864" s="4" t="s">
        <v>910</v>
      </c>
      <c r="B864" s="4" t="s">
        <v>23</v>
      </c>
      <c r="C864" s="4">
        <v>90</v>
      </c>
      <c r="D864" s="4" t="s">
        <v>8</v>
      </c>
      <c r="E864" s="4" t="s">
        <v>17</v>
      </c>
      <c r="F864" s="4" t="s">
        <v>47</v>
      </c>
      <c r="G864" s="4" t="s">
        <v>1090</v>
      </c>
      <c r="H864" s="5">
        <v>92.292400858208197</v>
      </c>
      <c r="I864" s="5">
        <v>25.9183835810326</v>
      </c>
      <c r="K864" s="6">
        <v>283.95999999999998</v>
      </c>
      <c r="L864" s="7">
        <v>279.105443340612</v>
      </c>
    </row>
    <row r="865" spans="1:12" x14ac:dyDescent="0.25">
      <c r="A865" s="4" t="s">
        <v>911</v>
      </c>
      <c r="B865" s="4" t="s">
        <v>23</v>
      </c>
      <c r="C865" s="4">
        <v>90</v>
      </c>
      <c r="D865" s="4" t="s">
        <v>10</v>
      </c>
      <c r="E865" s="4" t="s">
        <v>17</v>
      </c>
      <c r="F865" s="4" t="s">
        <v>47</v>
      </c>
      <c r="G865" s="4" t="s">
        <v>1090</v>
      </c>
      <c r="H865" s="5">
        <v>92.292400858208197</v>
      </c>
      <c r="I865" s="5">
        <v>39.553761749788301</v>
      </c>
      <c r="K865" s="6">
        <v>364.25</v>
      </c>
      <c r="L865" s="7">
        <v>358.02430444215503</v>
      </c>
    </row>
    <row r="866" spans="1:12" x14ac:dyDescent="0.25">
      <c r="A866" s="4" t="s">
        <v>912</v>
      </c>
      <c r="B866" s="4" t="s">
        <v>23</v>
      </c>
      <c r="C866" s="4">
        <v>90</v>
      </c>
      <c r="D866" s="4" t="s">
        <v>11</v>
      </c>
      <c r="E866" s="4" t="s">
        <v>17</v>
      </c>
      <c r="F866" s="4" t="s">
        <v>47</v>
      </c>
      <c r="G866" s="4" t="s">
        <v>1090</v>
      </c>
      <c r="H866" s="5">
        <v>92.292400858208197</v>
      </c>
      <c r="I866" s="5">
        <v>53.0372145215972</v>
      </c>
      <c r="K866" s="6">
        <v>411.39</v>
      </c>
      <c r="L866" s="7">
        <v>404.36579134075401</v>
      </c>
    </row>
    <row r="867" spans="1:12" x14ac:dyDescent="0.25">
      <c r="A867" s="4" t="s">
        <v>913</v>
      </c>
      <c r="B867" s="4" t="s">
        <v>23</v>
      </c>
      <c r="C867" s="4">
        <v>90</v>
      </c>
      <c r="D867" s="4" t="s">
        <v>12</v>
      </c>
      <c r="E867" s="4" t="s">
        <v>17</v>
      </c>
      <c r="F867" s="4" t="s">
        <v>47</v>
      </c>
      <c r="G867" s="4" t="s">
        <v>1090</v>
      </c>
      <c r="H867" s="5">
        <v>92.292400858208197</v>
      </c>
      <c r="I867" s="5">
        <v>67.193677173479898</v>
      </c>
      <c r="K867" s="6">
        <v>462.46</v>
      </c>
      <c r="L867" s="7">
        <v>454.52657679969798</v>
      </c>
    </row>
    <row r="868" spans="1:12" x14ac:dyDescent="0.25">
      <c r="A868" s="4" t="s">
        <v>914</v>
      </c>
      <c r="B868" s="4" t="s">
        <v>23</v>
      </c>
      <c r="C868" s="4">
        <v>90</v>
      </c>
      <c r="D868" s="4" t="s">
        <v>13</v>
      </c>
      <c r="E868" s="4" t="s">
        <v>17</v>
      </c>
      <c r="F868" s="4" t="s">
        <v>47</v>
      </c>
      <c r="G868" s="4" t="s">
        <v>1090</v>
      </c>
      <c r="H868" s="5">
        <v>92.292400858208197</v>
      </c>
      <c r="I868" s="5">
        <v>83.900125175889201</v>
      </c>
      <c r="K868" s="6">
        <v>516.21</v>
      </c>
      <c r="L868" s="7">
        <v>507.36158607139799</v>
      </c>
    </row>
    <row r="869" spans="1:12" x14ac:dyDescent="0.25">
      <c r="A869" s="4" t="s">
        <v>915</v>
      </c>
      <c r="B869" s="4" t="s">
        <v>23</v>
      </c>
      <c r="C869" s="4">
        <v>90</v>
      </c>
      <c r="D869" s="4" t="s">
        <v>14</v>
      </c>
      <c r="E869" s="4" t="s">
        <v>17</v>
      </c>
      <c r="F869" s="4" t="s">
        <v>53</v>
      </c>
      <c r="G869" s="4" t="s">
        <v>1090</v>
      </c>
      <c r="H869" s="5">
        <v>92.292400858208197</v>
      </c>
      <c r="I869" s="5">
        <v>103.048631211485</v>
      </c>
      <c r="K869" s="6">
        <v>548.66999999999996</v>
      </c>
      <c r="L869" s="7">
        <v>539.31000601336098</v>
      </c>
    </row>
    <row r="870" spans="1:12" x14ac:dyDescent="0.25">
      <c r="A870" s="4" t="s">
        <v>916</v>
      </c>
      <c r="B870" s="4" t="s">
        <v>23</v>
      </c>
      <c r="C870" s="4">
        <v>90</v>
      </c>
      <c r="D870" s="4" t="s">
        <v>1091</v>
      </c>
      <c r="E870" s="4" t="s">
        <v>17</v>
      </c>
      <c r="F870" s="4" t="s">
        <v>53</v>
      </c>
      <c r="G870" s="4" t="s">
        <v>1090</v>
      </c>
      <c r="H870" s="5">
        <v>92.292400858208197</v>
      </c>
      <c r="I870" s="5">
        <v>84.948437117477297</v>
      </c>
      <c r="K870" s="6">
        <v>516.45000000000005</v>
      </c>
      <c r="L870" s="7">
        <v>507.52176894633698</v>
      </c>
    </row>
    <row r="871" spans="1:12" x14ac:dyDescent="0.25">
      <c r="A871" s="4" t="s">
        <v>917</v>
      </c>
      <c r="B871" s="4" t="s">
        <v>23</v>
      </c>
      <c r="C871" s="4">
        <v>90</v>
      </c>
      <c r="D871" s="4" t="s">
        <v>15</v>
      </c>
      <c r="E871" s="4" t="s">
        <v>17</v>
      </c>
      <c r="F871" s="4" t="s">
        <v>47</v>
      </c>
      <c r="G871" s="4" t="s">
        <v>1090</v>
      </c>
      <c r="H871" s="5">
        <v>92.292400858208197</v>
      </c>
      <c r="I871" s="5">
        <v>61.664058733454503</v>
      </c>
      <c r="K871" s="6">
        <v>504.46</v>
      </c>
      <c r="L871" s="7">
        <v>495.756611158515</v>
      </c>
    </row>
    <row r="872" spans="1:12" x14ac:dyDescent="0.25">
      <c r="A872" s="4" t="s">
        <v>918</v>
      </c>
      <c r="B872" s="4" t="s">
        <v>23</v>
      </c>
      <c r="C872" s="4">
        <v>90</v>
      </c>
      <c r="D872" s="4" t="s">
        <v>8</v>
      </c>
      <c r="E872" s="4" t="s">
        <v>18</v>
      </c>
      <c r="F872" s="4" t="s">
        <v>47</v>
      </c>
      <c r="G872" s="4" t="s">
        <v>1090</v>
      </c>
      <c r="H872" s="5">
        <v>92.292400858208197</v>
      </c>
      <c r="I872" s="5">
        <v>21.678985936018101</v>
      </c>
      <c r="K872" s="6">
        <v>194.91</v>
      </c>
      <c r="L872" s="7">
        <v>191.61462792090501</v>
      </c>
    </row>
    <row r="873" spans="1:12" x14ac:dyDescent="0.25">
      <c r="A873" s="4" t="s">
        <v>919</v>
      </c>
      <c r="B873" s="4" t="s">
        <v>23</v>
      </c>
      <c r="C873" s="4">
        <v>90</v>
      </c>
      <c r="D873" s="4" t="s">
        <v>10</v>
      </c>
      <c r="E873" s="4" t="s">
        <v>18</v>
      </c>
      <c r="F873" s="4" t="s">
        <v>47</v>
      </c>
      <c r="G873" s="4" t="s">
        <v>1090</v>
      </c>
      <c r="H873" s="5">
        <v>92.292400858208197</v>
      </c>
      <c r="I873" s="5">
        <v>33.127238605090199</v>
      </c>
      <c r="K873" s="6">
        <v>266.35000000000002</v>
      </c>
      <c r="L873" s="7">
        <v>261.83789324568801</v>
      </c>
    </row>
    <row r="874" spans="1:12" x14ac:dyDescent="0.25">
      <c r="A874" s="4" t="s">
        <v>920</v>
      </c>
      <c r="B874" s="4" t="s">
        <v>23</v>
      </c>
      <c r="C874" s="4">
        <v>90</v>
      </c>
      <c r="D874" s="4" t="s">
        <v>11</v>
      </c>
      <c r="E874" s="4" t="s">
        <v>18</v>
      </c>
      <c r="F874" s="4" t="s">
        <v>47</v>
      </c>
      <c r="G874" s="4" t="s">
        <v>1090</v>
      </c>
      <c r="H874" s="5">
        <v>92.292400858208197</v>
      </c>
      <c r="I874" s="5">
        <v>44.487860493715601</v>
      </c>
      <c r="K874" s="6">
        <v>300.70999999999998</v>
      </c>
      <c r="L874" s="7">
        <v>295.63209764309897</v>
      </c>
    </row>
    <row r="875" spans="1:12" x14ac:dyDescent="0.25">
      <c r="A875" s="4" t="s">
        <v>921</v>
      </c>
      <c r="B875" s="4" t="s">
        <v>23</v>
      </c>
      <c r="C875" s="4">
        <v>90</v>
      </c>
      <c r="D875" s="4" t="s">
        <v>12</v>
      </c>
      <c r="E875" s="4" t="s">
        <v>18</v>
      </c>
      <c r="F875" s="4" t="s">
        <v>47</v>
      </c>
      <c r="G875" s="4" t="s">
        <v>1090</v>
      </c>
      <c r="H875" s="5">
        <v>92.292400858208197</v>
      </c>
      <c r="I875" s="5">
        <v>56.427385025800902</v>
      </c>
      <c r="K875" s="6">
        <v>328.59</v>
      </c>
      <c r="L875" s="7">
        <v>322.99553896488499</v>
      </c>
    </row>
    <row r="876" spans="1:12" x14ac:dyDescent="0.25">
      <c r="A876" s="4" t="s">
        <v>922</v>
      </c>
      <c r="B876" s="4" t="s">
        <v>23</v>
      </c>
      <c r="C876" s="4">
        <v>90</v>
      </c>
      <c r="D876" s="4" t="s">
        <v>13</v>
      </c>
      <c r="E876" s="4" t="s">
        <v>18</v>
      </c>
      <c r="F876" s="4" t="s">
        <v>47</v>
      </c>
      <c r="G876" s="4" t="s">
        <v>1090</v>
      </c>
      <c r="H876" s="5">
        <v>92.292400858208197</v>
      </c>
      <c r="I876" s="5">
        <v>70.567344929440296</v>
      </c>
      <c r="K876" s="6">
        <v>348.71</v>
      </c>
      <c r="L876" s="7">
        <v>342.78755387777397</v>
      </c>
    </row>
    <row r="877" spans="1:12" x14ac:dyDescent="0.25">
      <c r="A877" s="4" t="s">
        <v>923</v>
      </c>
      <c r="B877" s="4" t="s">
        <v>23</v>
      </c>
      <c r="C877" s="4">
        <v>90</v>
      </c>
      <c r="D877" s="4" t="s">
        <v>14</v>
      </c>
      <c r="E877" s="4" t="s">
        <v>18</v>
      </c>
      <c r="F877" s="4" t="s">
        <v>53</v>
      </c>
      <c r="G877" s="4" t="s">
        <v>1090</v>
      </c>
      <c r="H877" s="5">
        <v>92.292400858208197</v>
      </c>
      <c r="I877" s="5">
        <v>86.301721048782099</v>
      </c>
      <c r="K877" s="6">
        <v>346.77</v>
      </c>
      <c r="L877" s="7">
        <v>340.95504827800602</v>
      </c>
    </row>
    <row r="878" spans="1:12" x14ac:dyDescent="0.25">
      <c r="A878" s="4" t="s">
        <v>924</v>
      </c>
      <c r="B878" s="4" t="s">
        <v>23</v>
      </c>
      <c r="C878" s="4">
        <v>90</v>
      </c>
      <c r="D878" s="4" t="s">
        <v>1091</v>
      </c>
      <c r="E878" s="4" t="s">
        <v>18</v>
      </c>
      <c r="F878" s="4" t="s">
        <v>53</v>
      </c>
      <c r="G878" s="4" t="s">
        <v>1090</v>
      </c>
      <c r="H878" s="5">
        <v>92.292400858208197</v>
      </c>
      <c r="I878" s="5">
        <v>71.180662595679294</v>
      </c>
      <c r="K878" s="6">
        <v>316.3</v>
      </c>
      <c r="L878" s="7">
        <v>310.98176643913803</v>
      </c>
    </row>
    <row r="879" spans="1:12" x14ac:dyDescent="0.25">
      <c r="A879" s="4" t="s">
        <v>925</v>
      </c>
      <c r="B879" s="4" t="s">
        <v>23</v>
      </c>
      <c r="C879" s="4">
        <v>90</v>
      </c>
      <c r="D879" s="4" t="s">
        <v>15</v>
      </c>
      <c r="E879" s="4" t="s">
        <v>18</v>
      </c>
      <c r="F879" s="4" t="s">
        <v>47</v>
      </c>
      <c r="G879" s="4" t="s">
        <v>1090</v>
      </c>
      <c r="H879" s="5">
        <v>92.292400858208197</v>
      </c>
      <c r="I879" s="5">
        <v>51.501190262405103</v>
      </c>
      <c r="K879" s="6">
        <v>364.54</v>
      </c>
      <c r="L879" s="7">
        <v>358.23325773378298</v>
      </c>
    </row>
    <row r="880" spans="1:12" x14ac:dyDescent="0.25">
      <c r="A880" s="4" t="s">
        <v>926</v>
      </c>
      <c r="B880" s="4" t="s">
        <v>23</v>
      </c>
      <c r="C880" s="4">
        <v>90</v>
      </c>
      <c r="D880" s="4" t="s">
        <v>8</v>
      </c>
      <c r="E880" s="4" t="s">
        <v>19</v>
      </c>
      <c r="F880" s="4" t="s">
        <v>47</v>
      </c>
      <c r="G880" s="4" t="s">
        <v>1090</v>
      </c>
      <c r="H880" s="5">
        <v>92.292400858208197</v>
      </c>
      <c r="I880" s="5">
        <v>23.4050809140561</v>
      </c>
      <c r="K880" s="6">
        <v>201.46</v>
      </c>
      <c r="L880" s="7">
        <v>198.063018572929</v>
      </c>
    </row>
    <row r="881" spans="1:12" x14ac:dyDescent="0.25">
      <c r="A881" s="4" t="s">
        <v>927</v>
      </c>
      <c r="B881" s="4" t="s">
        <v>23</v>
      </c>
      <c r="C881" s="4">
        <v>90</v>
      </c>
      <c r="D881" s="4" t="s">
        <v>10</v>
      </c>
      <c r="E881" s="4" t="s">
        <v>19</v>
      </c>
      <c r="F881" s="4" t="s">
        <v>47</v>
      </c>
      <c r="G881" s="4" t="s">
        <v>1090</v>
      </c>
      <c r="H881" s="5">
        <v>92.292400858208197</v>
      </c>
      <c r="I881" s="5">
        <v>35.764696512926498</v>
      </c>
      <c r="K881" s="6">
        <v>273.3</v>
      </c>
      <c r="L881" s="7">
        <v>268.72770750727102</v>
      </c>
    </row>
    <row r="882" spans="1:12" x14ac:dyDescent="0.25">
      <c r="A882" s="4" t="s">
        <v>928</v>
      </c>
      <c r="B882" s="4" t="s">
        <v>23</v>
      </c>
      <c r="C882" s="4">
        <v>90</v>
      </c>
      <c r="D882" s="4" t="s">
        <v>11</v>
      </c>
      <c r="E882" s="4" t="s">
        <v>19</v>
      </c>
      <c r="F882" s="4" t="s">
        <v>47</v>
      </c>
      <c r="G882" s="4" t="s">
        <v>1090</v>
      </c>
      <c r="H882" s="5">
        <v>92.292400858208197</v>
      </c>
      <c r="I882" s="5">
        <v>48.029562364571099</v>
      </c>
      <c r="K882" s="6">
        <v>318.33999999999997</v>
      </c>
      <c r="L882" s="7">
        <v>313.02695883916903</v>
      </c>
    </row>
    <row r="883" spans="1:12" x14ac:dyDescent="0.25">
      <c r="A883" s="4" t="s">
        <v>929</v>
      </c>
      <c r="B883" s="4" t="s">
        <v>23</v>
      </c>
      <c r="C883" s="4">
        <v>90</v>
      </c>
      <c r="D883" s="4" t="s">
        <v>12</v>
      </c>
      <c r="E883" s="4" t="s">
        <v>19</v>
      </c>
      <c r="F883" s="4" t="s">
        <v>47</v>
      </c>
      <c r="G883" s="4" t="s">
        <v>1090</v>
      </c>
      <c r="H883" s="5">
        <v>92.292400858208197</v>
      </c>
      <c r="I883" s="5">
        <v>60.9193655592086</v>
      </c>
      <c r="K883" s="6">
        <v>336.86</v>
      </c>
      <c r="L883" s="7">
        <v>331.12250949910299</v>
      </c>
    </row>
    <row r="884" spans="1:12" x14ac:dyDescent="0.25">
      <c r="A884" s="4" t="s">
        <v>930</v>
      </c>
      <c r="B884" s="4" t="s">
        <v>23</v>
      </c>
      <c r="C884" s="4">
        <v>90</v>
      </c>
      <c r="D884" s="4" t="s">
        <v>13</v>
      </c>
      <c r="E884" s="4" t="s">
        <v>19</v>
      </c>
      <c r="F884" s="4" t="s">
        <v>47</v>
      </c>
      <c r="G884" s="4" t="s">
        <v>1090</v>
      </c>
      <c r="H884" s="5">
        <v>92.292400858208197</v>
      </c>
      <c r="I884" s="5">
        <v>76.184560358115107</v>
      </c>
      <c r="K884" s="6">
        <v>367.12</v>
      </c>
      <c r="L884" s="7">
        <v>360.90183463341498</v>
      </c>
    </row>
    <row r="885" spans="1:12" x14ac:dyDescent="0.25">
      <c r="A885" s="4" t="s">
        <v>931</v>
      </c>
      <c r="B885" s="4" t="s">
        <v>23</v>
      </c>
      <c r="C885" s="4">
        <v>90</v>
      </c>
      <c r="D885" s="4" t="s">
        <v>14</v>
      </c>
      <c r="E885" s="4" t="s">
        <v>19</v>
      </c>
      <c r="F885" s="4" t="s">
        <v>53</v>
      </c>
      <c r="G885" s="4" t="s">
        <v>1090</v>
      </c>
      <c r="H885" s="5">
        <v>92.292400858208197</v>
      </c>
      <c r="I885" s="5">
        <v>93.172732399955706</v>
      </c>
      <c r="K885" s="6">
        <v>484.55</v>
      </c>
      <c r="L885" s="7">
        <v>476.32079187789202</v>
      </c>
    </row>
    <row r="886" spans="1:12" x14ac:dyDescent="0.25">
      <c r="A886" s="4" t="s">
        <v>932</v>
      </c>
      <c r="B886" s="4" t="s">
        <v>23</v>
      </c>
      <c r="C886" s="4">
        <v>90</v>
      </c>
      <c r="D886" s="4" t="s">
        <v>1091</v>
      </c>
      <c r="E886" s="4" t="s">
        <v>19</v>
      </c>
      <c r="F886" s="4" t="s">
        <v>53</v>
      </c>
      <c r="G886" s="4" t="s">
        <v>1090</v>
      </c>
      <c r="H886" s="5">
        <v>92.292400858208197</v>
      </c>
      <c r="I886" s="5">
        <v>76.847658896136807</v>
      </c>
      <c r="K886" s="6">
        <v>423.42</v>
      </c>
      <c r="L886" s="7">
        <v>416.255035693011</v>
      </c>
    </row>
    <row r="887" spans="1:12" x14ac:dyDescent="0.25">
      <c r="A887" s="4" t="s">
        <v>933</v>
      </c>
      <c r="B887" s="4" t="s">
        <v>23</v>
      </c>
      <c r="C887" s="4">
        <v>90</v>
      </c>
      <c r="D887" s="4" t="s">
        <v>15</v>
      </c>
      <c r="E887" s="4" t="s">
        <v>19</v>
      </c>
      <c r="F887" s="4" t="s">
        <v>47</v>
      </c>
      <c r="G887" s="4" t="s">
        <v>1090</v>
      </c>
      <c r="H887" s="5">
        <v>92.292400858208197</v>
      </c>
      <c r="I887" s="5">
        <v>55.602021925394503</v>
      </c>
      <c r="K887" s="6">
        <v>379.42</v>
      </c>
      <c r="L887" s="7">
        <v>372.86484809415799</v>
      </c>
    </row>
    <row r="888" spans="1:12" x14ac:dyDescent="0.25">
      <c r="A888" s="4" t="s">
        <v>934</v>
      </c>
      <c r="B888" s="4" t="s">
        <v>23</v>
      </c>
      <c r="C888" s="4">
        <v>90</v>
      </c>
      <c r="D888" s="4" t="s">
        <v>8</v>
      </c>
      <c r="E888" s="4" t="s">
        <v>20</v>
      </c>
      <c r="F888" s="4" t="s">
        <v>47</v>
      </c>
      <c r="G888" s="4" t="s">
        <v>1090</v>
      </c>
      <c r="H888" s="5">
        <v>92.292400858208197</v>
      </c>
      <c r="I888" s="5">
        <v>24.140229021158198</v>
      </c>
      <c r="K888" s="6">
        <v>216.11</v>
      </c>
      <c r="L888" s="7">
        <v>212.46187081502299</v>
      </c>
    </row>
    <row r="889" spans="1:12" x14ac:dyDescent="0.25">
      <c r="A889" s="4" t="s">
        <v>935</v>
      </c>
      <c r="B889" s="4" t="s">
        <v>23</v>
      </c>
      <c r="C889" s="4">
        <v>90</v>
      </c>
      <c r="D889" s="4" t="s">
        <v>10</v>
      </c>
      <c r="E889" s="4" t="s">
        <v>20</v>
      </c>
      <c r="F889" s="4" t="s">
        <v>47</v>
      </c>
      <c r="G889" s="4" t="s">
        <v>1090</v>
      </c>
      <c r="H889" s="5">
        <v>92.292400858208197</v>
      </c>
      <c r="I889" s="5">
        <v>36.855769114999099</v>
      </c>
      <c r="K889" s="6">
        <v>288.18</v>
      </c>
      <c r="L889" s="7">
        <v>283.28124685566701</v>
      </c>
    </row>
    <row r="890" spans="1:12" x14ac:dyDescent="0.25">
      <c r="A890" s="4" t="s">
        <v>936</v>
      </c>
      <c r="B890" s="4" t="s">
        <v>23</v>
      </c>
      <c r="C890" s="4">
        <v>90</v>
      </c>
      <c r="D890" s="4" t="s">
        <v>11</v>
      </c>
      <c r="E890" s="4" t="s">
        <v>20</v>
      </c>
      <c r="F890" s="4" t="s">
        <v>47</v>
      </c>
      <c r="G890" s="4" t="s">
        <v>1090</v>
      </c>
      <c r="H890" s="5">
        <v>92.292400858208197</v>
      </c>
      <c r="I890" s="5">
        <v>49.444038950471402</v>
      </c>
      <c r="K890" s="6">
        <v>330.2</v>
      </c>
      <c r="L890" s="7">
        <v>324.60668885589803</v>
      </c>
    </row>
    <row r="891" spans="1:12" x14ac:dyDescent="0.25">
      <c r="A891" s="4" t="s">
        <v>937</v>
      </c>
      <c r="B891" s="4" t="s">
        <v>23</v>
      </c>
      <c r="C891" s="4">
        <v>90</v>
      </c>
      <c r="D891" s="4" t="s">
        <v>12</v>
      </c>
      <c r="E891" s="4" t="s">
        <v>20</v>
      </c>
      <c r="F891" s="4" t="s">
        <v>47</v>
      </c>
      <c r="G891" s="4" t="s">
        <v>1090</v>
      </c>
      <c r="H891" s="5">
        <v>92.292400858208197</v>
      </c>
      <c r="I891" s="5">
        <v>62.664876240863101</v>
      </c>
      <c r="K891" s="6">
        <v>365.44</v>
      </c>
      <c r="L891" s="7">
        <v>359.214565928095</v>
      </c>
    </row>
    <row r="892" spans="1:12" x14ac:dyDescent="0.25">
      <c r="A892" s="4" t="s">
        <v>938</v>
      </c>
      <c r="B892" s="4" t="s">
        <v>23</v>
      </c>
      <c r="C892" s="4">
        <v>90</v>
      </c>
      <c r="D892" s="4" t="s">
        <v>13</v>
      </c>
      <c r="E892" s="4" t="s">
        <v>20</v>
      </c>
      <c r="F892" s="4" t="s">
        <v>47</v>
      </c>
      <c r="G892" s="4" t="s">
        <v>1090</v>
      </c>
      <c r="H892" s="5">
        <v>92.292400858208197</v>
      </c>
      <c r="I892" s="5">
        <v>78.285048024462697</v>
      </c>
      <c r="K892" s="6">
        <v>394.23</v>
      </c>
      <c r="L892" s="7">
        <v>387.50525677627297</v>
      </c>
    </row>
    <row r="893" spans="1:12" x14ac:dyDescent="0.25">
      <c r="A893" s="4" t="s">
        <v>939</v>
      </c>
      <c r="B893" s="4" t="s">
        <v>23</v>
      </c>
      <c r="C893" s="4">
        <v>90</v>
      </c>
      <c r="D893" s="4" t="s">
        <v>14</v>
      </c>
      <c r="E893" s="4" t="s">
        <v>20</v>
      </c>
      <c r="F893" s="4" t="s">
        <v>53</v>
      </c>
      <c r="G893" s="4" t="s">
        <v>1090</v>
      </c>
      <c r="H893" s="5">
        <v>92.292400858208197</v>
      </c>
      <c r="I893" s="5">
        <v>96.018151619056695</v>
      </c>
      <c r="K893" s="6">
        <v>429.02</v>
      </c>
      <c r="L893" s="7">
        <v>421.70140397409398</v>
      </c>
    </row>
    <row r="894" spans="1:12" x14ac:dyDescent="0.25">
      <c r="A894" s="4" t="s">
        <v>940</v>
      </c>
      <c r="B894" s="4" t="s">
        <v>23</v>
      </c>
      <c r="C894" s="4">
        <v>90</v>
      </c>
      <c r="D894" s="4" t="s">
        <v>1091</v>
      </c>
      <c r="E894" s="4" t="s">
        <v>20</v>
      </c>
      <c r="F894" s="4" t="s">
        <v>53</v>
      </c>
      <c r="G894" s="4" t="s">
        <v>1090</v>
      </c>
      <c r="H894" s="5">
        <v>92.292400858208197</v>
      </c>
      <c r="I894" s="5">
        <v>79.166432435921607</v>
      </c>
      <c r="K894" s="6">
        <v>360.3</v>
      </c>
      <c r="L894" s="7">
        <v>354.17214605596303</v>
      </c>
    </row>
    <row r="895" spans="1:12" x14ac:dyDescent="0.25">
      <c r="A895" s="4" t="s">
        <v>941</v>
      </c>
      <c r="B895" s="4" t="s">
        <v>23</v>
      </c>
      <c r="C895" s="4">
        <v>90</v>
      </c>
      <c r="D895" s="4" t="s">
        <v>15</v>
      </c>
      <c r="E895" s="4" t="s">
        <v>20</v>
      </c>
      <c r="F895" s="4" t="s">
        <v>47</v>
      </c>
      <c r="G895" s="4" t="s">
        <v>1090</v>
      </c>
      <c r="H895" s="5">
        <v>92.292400858208197</v>
      </c>
      <c r="I895" s="5">
        <v>57.4057391594311</v>
      </c>
      <c r="K895" s="6">
        <v>395.69</v>
      </c>
      <c r="L895" s="7">
        <v>388.86507802926099</v>
      </c>
    </row>
    <row r="896" spans="1:12" x14ac:dyDescent="0.25">
      <c r="A896" s="4" t="s">
        <v>942</v>
      </c>
      <c r="B896" s="4" t="s">
        <v>23</v>
      </c>
      <c r="C896" s="4">
        <v>90</v>
      </c>
      <c r="D896" s="4" t="s">
        <v>8</v>
      </c>
      <c r="E896" s="4" t="s">
        <v>21</v>
      </c>
      <c r="F896" s="4" t="s">
        <v>47</v>
      </c>
      <c r="G896" s="4" t="s">
        <v>1090</v>
      </c>
      <c r="H896" s="5">
        <v>92.292400858208197</v>
      </c>
      <c r="I896" s="5">
        <v>22.5558062388045</v>
      </c>
      <c r="K896" s="6">
        <v>250.18</v>
      </c>
      <c r="L896" s="7">
        <v>245.92632153912501</v>
      </c>
    </row>
    <row r="897" spans="1:12" x14ac:dyDescent="0.25">
      <c r="A897" s="4" t="s">
        <v>943</v>
      </c>
      <c r="B897" s="4" t="s">
        <v>23</v>
      </c>
      <c r="C897" s="4">
        <v>90</v>
      </c>
      <c r="D897" s="4" t="s">
        <v>10</v>
      </c>
      <c r="E897" s="4" t="s">
        <v>21</v>
      </c>
      <c r="F897" s="4" t="s">
        <v>47</v>
      </c>
      <c r="G897" s="4" t="s">
        <v>1090</v>
      </c>
      <c r="H897" s="5">
        <v>92.292400858208197</v>
      </c>
      <c r="I897" s="5">
        <v>34.397585341943604</v>
      </c>
      <c r="K897" s="6">
        <v>326.14999999999998</v>
      </c>
      <c r="L897" s="7">
        <v>320.57991682449301</v>
      </c>
    </row>
    <row r="898" spans="1:12" x14ac:dyDescent="0.25">
      <c r="A898" s="4" t="s">
        <v>944</v>
      </c>
      <c r="B898" s="4" t="s">
        <v>23</v>
      </c>
      <c r="C898" s="4">
        <v>90</v>
      </c>
      <c r="D898" s="4" t="s">
        <v>11</v>
      </c>
      <c r="E898" s="4" t="s">
        <v>21</v>
      </c>
      <c r="F898" s="4" t="s">
        <v>47</v>
      </c>
      <c r="G898" s="4" t="s">
        <v>1090</v>
      </c>
      <c r="H898" s="5">
        <v>92.292400858208197</v>
      </c>
      <c r="I898" s="5">
        <v>46.084858750444702</v>
      </c>
      <c r="K898" s="6">
        <v>360.04</v>
      </c>
      <c r="L898" s="7">
        <v>353.914451954377</v>
      </c>
    </row>
    <row r="899" spans="1:12" x14ac:dyDescent="0.25">
      <c r="A899" s="4" t="s">
        <v>945</v>
      </c>
      <c r="B899" s="4" t="s">
        <v>23</v>
      </c>
      <c r="C899" s="4">
        <v>90</v>
      </c>
      <c r="D899" s="4" t="s">
        <v>12</v>
      </c>
      <c r="E899" s="4" t="s">
        <v>21</v>
      </c>
      <c r="F899" s="4" t="s">
        <v>47</v>
      </c>
      <c r="G899" s="4" t="s">
        <v>1090</v>
      </c>
      <c r="H899" s="5">
        <v>92.292400858208197</v>
      </c>
      <c r="I899" s="5">
        <v>58.3489218276016</v>
      </c>
      <c r="K899" s="6">
        <v>385.86</v>
      </c>
      <c r="L899" s="7">
        <v>379.27823057612898</v>
      </c>
    </row>
    <row r="900" spans="1:12" x14ac:dyDescent="0.25">
      <c r="A900" s="4" t="s">
        <v>946</v>
      </c>
      <c r="B900" s="4" t="s">
        <v>23</v>
      </c>
      <c r="C900" s="4">
        <v>90</v>
      </c>
      <c r="D900" s="4" t="s">
        <v>13</v>
      </c>
      <c r="E900" s="4" t="s">
        <v>21</v>
      </c>
      <c r="F900" s="4" t="s">
        <v>47</v>
      </c>
      <c r="G900" s="4" t="s">
        <v>1090</v>
      </c>
      <c r="H900" s="5">
        <v>92.292400858208197</v>
      </c>
      <c r="I900" s="5">
        <v>72.794249382221196</v>
      </c>
      <c r="K900" s="6">
        <v>411.99</v>
      </c>
      <c r="L900" s="7">
        <v>404.94929919681999</v>
      </c>
    </row>
    <row r="901" spans="1:12" x14ac:dyDescent="0.25">
      <c r="A901" s="4" t="s">
        <v>947</v>
      </c>
      <c r="B901" s="4" t="s">
        <v>23</v>
      </c>
      <c r="C901" s="4">
        <v>90</v>
      </c>
      <c r="D901" s="4" t="s">
        <v>14</v>
      </c>
      <c r="E901" s="4" t="s">
        <v>21</v>
      </c>
      <c r="F901" s="4" t="s">
        <v>53</v>
      </c>
      <c r="G901" s="4" t="s">
        <v>1090</v>
      </c>
      <c r="H901" s="5">
        <v>92.292400858208197</v>
      </c>
      <c r="I901" s="5">
        <v>89.617629785856593</v>
      </c>
      <c r="K901" s="6">
        <v>477.94</v>
      </c>
      <c r="L901" s="7">
        <v>469.87492030460601</v>
      </c>
    </row>
    <row r="902" spans="1:12" x14ac:dyDescent="0.25">
      <c r="A902" s="4" t="s">
        <v>948</v>
      </c>
      <c r="B902" s="4" t="s">
        <v>23</v>
      </c>
      <c r="C902" s="4">
        <v>90</v>
      </c>
      <c r="D902" s="4" t="s">
        <v>1091</v>
      </c>
      <c r="E902" s="4" t="s">
        <v>21</v>
      </c>
      <c r="F902" s="4" t="s">
        <v>53</v>
      </c>
      <c r="G902" s="4" t="s">
        <v>1090</v>
      </c>
      <c r="H902" s="5">
        <v>92.292400858208197</v>
      </c>
      <c r="I902" s="5">
        <v>73.855206518302595</v>
      </c>
      <c r="K902" s="6">
        <v>442.29</v>
      </c>
      <c r="L902" s="7">
        <v>434.72829895114</v>
      </c>
    </row>
    <row r="903" spans="1:12" x14ac:dyDescent="0.25">
      <c r="A903" s="4" t="s">
        <v>949</v>
      </c>
      <c r="B903" s="4" t="s">
        <v>23</v>
      </c>
      <c r="C903" s="4">
        <v>90</v>
      </c>
      <c r="D903" s="4" t="s">
        <v>15</v>
      </c>
      <c r="E903" s="4" t="s">
        <v>21</v>
      </c>
      <c r="F903" s="4" t="s">
        <v>47</v>
      </c>
      <c r="G903" s="4" t="s">
        <v>1090</v>
      </c>
      <c r="H903" s="5">
        <v>92.292400858208197</v>
      </c>
      <c r="I903" s="5">
        <v>53.707772919495902</v>
      </c>
      <c r="K903" s="6">
        <v>435.93</v>
      </c>
      <c r="L903" s="7">
        <v>428.38663406659902</v>
      </c>
    </row>
    <row r="904" spans="1:12" x14ac:dyDescent="0.25">
      <c r="A904" s="4" t="s">
        <v>950</v>
      </c>
      <c r="B904" s="4" t="s">
        <v>23</v>
      </c>
      <c r="C904" s="4">
        <v>90</v>
      </c>
      <c r="D904" s="4" t="s">
        <v>8</v>
      </c>
      <c r="E904" s="4" t="s">
        <v>22</v>
      </c>
      <c r="F904" s="4" t="s">
        <v>47</v>
      </c>
      <c r="G904" s="4" t="s">
        <v>1090</v>
      </c>
      <c r="H904" s="5">
        <v>92.292400858208197</v>
      </c>
      <c r="I904" s="5">
        <v>21.099091198294602</v>
      </c>
      <c r="K904" s="6">
        <v>181.75</v>
      </c>
      <c r="L904" s="7">
        <v>178.72107297641199</v>
      </c>
    </row>
    <row r="905" spans="1:12" x14ac:dyDescent="0.25">
      <c r="A905" s="4" t="s">
        <v>951</v>
      </c>
      <c r="B905" s="4" t="s">
        <v>23</v>
      </c>
      <c r="C905" s="4">
        <v>90</v>
      </c>
      <c r="D905" s="4" t="s">
        <v>10</v>
      </c>
      <c r="E905" s="4" t="s">
        <v>22</v>
      </c>
      <c r="F905" s="4" t="s">
        <v>47</v>
      </c>
      <c r="G905" s="4" t="s">
        <v>1090</v>
      </c>
      <c r="H905" s="5">
        <v>92.292400858208197</v>
      </c>
      <c r="I905" s="5">
        <v>32.207553657708999</v>
      </c>
      <c r="K905" s="6">
        <v>241.33</v>
      </c>
      <c r="L905" s="7">
        <v>237.30824843022799</v>
      </c>
    </row>
    <row r="906" spans="1:12" x14ac:dyDescent="0.25">
      <c r="A906" s="4" t="s">
        <v>952</v>
      </c>
      <c r="B906" s="4" t="s">
        <v>23</v>
      </c>
      <c r="C906" s="4">
        <v>90</v>
      </c>
      <c r="D906" s="4" t="s">
        <v>11</v>
      </c>
      <c r="E906" s="4" t="s">
        <v>22</v>
      </c>
      <c r="F906" s="4" t="s">
        <v>47</v>
      </c>
      <c r="G906" s="4" t="s">
        <v>1090</v>
      </c>
      <c r="H906" s="5">
        <v>92.292400858208197</v>
      </c>
      <c r="I906" s="5">
        <v>43.200040029243503</v>
      </c>
      <c r="K906" s="6">
        <v>276.85000000000002</v>
      </c>
      <c r="L906" s="7">
        <v>272.20331355387702</v>
      </c>
    </row>
    <row r="907" spans="1:12" x14ac:dyDescent="0.25">
      <c r="A907" s="4" t="s">
        <v>953</v>
      </c>
      <c r="B907" s="4" t="s">
        <v>23</v>
      </c>
      <c r="C907" s="4">
        <v>90</v>
      </c>
      <c r="D907" s="4" t="s">
        <v>12</v>
      </c>
      <c r="E907" s="4" t="s">
        <v>22</v>
      </c>
      <c r="F907" s="4" t="s">
        <v>47</v>
      </c>
      <c r="G907" s="4" t="s">
        <v>1090</v>
      </c>
      <c r="H907" s="5">
        <v>92.292400858208197</v>
      </c>
      <c r="I907" s="5">
        <v>54.743492891681797</v>
      </c>
      <c r="K907" s="6">
        <v>306.57</v>
      </c>
      <c r="L907" s="7">
        <v>301.38939820387202</v>
      </c>
    </row>
    <row r="908" spans="1:12" x14ac:dyDescent="0.25">
      <c r="A908" s="4" t="s">
        <v>954</v>
      </c>
      <c r="B908" s="4" t="s">
        <v>23</v>
      </c>
      <c r="C908" s="4">
        <v>90</v>
      </c>
      <c r="D908" s="4" t="s">
        <v>13</v>
      </c>
      <c r="E908" s="4" t="s">
        <v>22</v>
      </c>
      <c r="F908" s="4" t="s">
        <v>47</v>
      </c>
      <c r="G908" s="4" t="s">
        <v>1090</v>
      </c>
      <c r="H908" s="5">
        <v>92.292400858208197</v>
      </c>
      <c r="I908" s="5">
        <v>68.375919964845494</v>
      </c>
      <c r="K908" s="6">
        <v>325.08</v>
      </c>
      <c r="L908" s="7">
        <v>319.60409450721698</v>
      </c>
    </row>
    <row r="909" spans="1:12" x14ac:dyDescent="0.25">
      <c r="A909" s="4" t="s">
        <v>955</v>
      </c>
      <c r="B909" s="4" t="s">
        <v>23</v>
      </c>
      <c r="C909" s="4">
        <v>90</v>
      </c>
      <c r="D909" s="4" t="s">
        <v>14</v>
      </c>
      <c r="E909" s="4" t="s">
        <v>22</v>
      </c>
      <c r="F909" s="4" t="s">
        <v>53</v>
      </c>
      <c r="G909" s="4" t="s">
        <v>1090</v>
      </c>
      <c r="H909" s="5">
        <v>92.292400858208197</v>
      </c>
      <c r="I909" s="5">
        <v>83.9089145164032</v>
      </c>
      <c r="K909" s="6">
        <v>339.65</v>
      </c>
      <c r="L909" s="7">
        <v>333.94380611343303</v>
      </c>
    </row>
    <row r="910" spans="1:12" x14ac:dyDescent="0.25">
      <c r="A910" s="4" t="s">
        <v>956</v>
      </c>
      <c r="B910" s="4" t="s">
        <v>23</v>
      </c>
      <c r="C910" s="4">
        <v>90</v>
      </c>
      <c r="D910" s="4" t="s">
        <v>1091</v>
      </c>
      <c r="E910" s="4" t="s">
        <v>22</v>
      </c>
      <c r="F910" s="4" t="s">
        <v>53</v>
      </c>
      <c r="G910" s="4" t="s">
        <v>1090</v>
      </c>
      <c r="H910" s="5">
        <v>92.292400858208197</v>
      </c>
      <c r="I910" s="5">
        <v>69.177912690453795</v>
      </c>
      <c r="K910" s="6">
        <v>311.85000000000002</v>
      </c>
      <c r="L910" s="7">
        <v>306.584919010254</v>
      </c>
    </row>
    <row r="911" spans="1:12" x14ac:dyDescent="0.25">
      <c r="A911" s="4" t="s">
        <v>957</v>
      </c>
      <c r="B911" s="4" t="s">
        <v>23</v>
      </c>
      <c r="C911" s="4">
        <v>90</v>
      </c>
      <c r="D911" s="4" t="s">
        <v>15</v>
      </c>
      <c r="E911" s="4" t="s">
        <v>22</v>
      </c>
      <c r="F911" s="4" t="s">
        <v>47</v>
      </c>
      <c r="G911" s="4" t="s">
        <v>1090</v>
      </c>
      <c r="H911" s="5">
        <v>92.292400858208197</v>
      </c>
      <c r="I911" s="5">
        <v>50.183121522294201</v>
      </c>
      <c r="K911" s="6">
        <v>344.7</v>
      </c>
      <c r="L911" s="7">
        <v>338.767315966919</v>
      </c>
    </row>
    <row r="912" spans="1:12" x14ac:dyDescent="0.25">
      <c r="A912" s="4" t="s">
        <v>958</v>
      </c>
      <c r="B912" s="4" t="s">
        <v>7</v>
      </c>
      <c r="C912" s="4">
        <v>120</v>
      </c>
      <c r="D912" s="4" t="s">
        <v>8</v>
      </c>
      <c r="E912" s="4" t="s">
        <v>9</v>
      </c>
      <c r="F912" s="4" t="s">
        <v>47</v>
      </c>
      <c r="G912" s="4" t="s">
        <v>1090</v>
      </c>
      <c r="H912" s="5">
        <v>141.97892858890901</v>
      </c>
      <c r="I912" s="5">
        <v>48.876395452200001</v>
      </c>
      <c r="K912" s="6">
        <v>305.41000000000003</v>
      </c>
      <c r="L912" s="7">
        <v>300.29491665063898</v>
      </c>
    </row>
    <row r="913" spans="1:12" x14ac:dyDescent="0.25">
      <c r="A913" s="4" t="s">
        <v>959</v>
      </c>
      <c r="B913" s="4" t="s">
        <v>7</v>
      </c>
      <c r="C913" s="4">
        <v>120</v>
      </c>
      <c r="D913" s="4" t="s">
        <v>10</v>
      </c>
      <c r="E913" s="4" t="s">
        <v>9</v>
      </c>
      <c r="F913" s="4" t="s">
        <v>47</v>
      </c>
      <c r="G913" s="4" t="s">
        <v>1090</v>
      </c>
      <c r="H913" s="5">
        <v>141.97892858890901</v>
      </c>
      <c r="I913" s="5">
        <v>74.665613568985094</v>
      </c>
      <c r="K913" s="6">
        <v>422.08</v>
      </c>
      <c r="L913" s="7">
        <v>414.96807561033597</v>
      </c>
    </row>
    <row r="914" spans="1:12" x14ac:dyDescent="0.25">
      <c r="A914" s="4" t="s">
        <v>960</v>
      </c>
      <c r="B914" s="4" t="s">
        <v>7</v>
      </c>
      <c r="C914" s="4">
        <v>120</v>
      </c>
      <c r="D914" s="4" t="s">
        <v>11</v>
      </c>
      <c r="E914" s="4" t="s">
        <v>9</v>
      </c>
      <c r="F914" s="4" t="s">
        <v>47</v>
      </c>
      <c r="G914" s="4" t="s">
        <v>1090</v>
      </c>
      <c r="H914" s="5">
        <v>141.97892858890901</v>
      </c>
      <c r="I914" s="5">
        <v>100.237583501823</v>
      </c>
      <c r="K914" s="6">
        <v>507.01</v>
      </c>
      <c r="L914" s="7">
        <v>498.46659907441301</v>
      </c>
    </row>
    <row r="915" spans="1:12" x14ac:dyDescent="0.25">
      <c r="A915" s="4" t="s">
        <v>961</v>
      </c>
      <c r="B915" s="4" t="s">
        <v>7</v>
      </c>
      <c r="C915" s="4">
        <v>120</v>
      </c>
      <c r="D915" s="4" t="s">
        <v>12</v>
      </c>
      <c r="E915" s="4" t="s">
        <v>9</v>
      </c>
      <c r="F915" s="4" t="s">
        <v>47</v>
      </c>
      <c r="G915" s="4" t="s">
        <v>1090</v>
      </c>
      <c r="H915" s="5">
        <v>141.97892858890901</v>
      </c>
      <c r="I915" s="5">
        <v>127.106694865931</v>
      </c>
      <c r="K915" s="6">
        <v>597.45000000000005</v>
      </c>
      <c r="L915" s="7">
        <v>587.29284176199701</v>
      </c>
    </row>
    <row r="916" spans="1:12" x14ac:dyDescent="0.25">
      <c r="A916" s="4" t="s">
        <v>962</v>
      </c>
      <c r="B916" s="4" t="s">
        <v>7</v>
      </c>
      <c r="C916" s="4">
        <v>120</v>
      </c>
      <c r="D916" s="4" t="s">
        <v>13</v>
      </c>
      <c r="E916" s="4" t="s">
        <v>9</v>
      </c>
      <c r="F916" s="4" t="s">
        <v>47</v>
      </c>
      <c r="G916" s="4" t="s">
        <v>1090</v>
      </c>
      <c r="H916" s="5">
        <v>141.97892858890901</v>
      </c>
      <c r="I916" s="5">
        <v>158.902978303373</v>
      </c>
      <c r="K916" s="6">
        <v>650.69000000000005</v>
      </c>
      <c r="L916" s="7">
        <v>639.70170542670905</v>
      </c>
    </row>
    <row r="917" spans="1:12" x14ac:dyDescent="0.25">
      <c r="A917" s="4" t="s">
        <v>963</v>
      </c>
      <c r="B917" s="4" t="s">
        <v>7</v>
      </c>
      <c r="C917" s="4">
        <v>120</v>
      </c>
      <c r="D917" s="4" t="s">
        <v>14</v>
      </c>
      <c r="E917" s="4" t="s">
        <v>9</v>
      </c>
      <c r="F917" s="4" t="s">
        <v>53</v>
      </c>
      <c r="G917" s="4" t="s">
        <v>1090</v>
      </c>
      <c r="H917" s="5">
        <v>141.97892858890901</v>
      </c>
      <c r="I917" s="5">
        <v>194.51778487173399</v>
      </c>
      <c r="K917" s="6">
        <v>717.1</v>
      </c>
      <c r="L917" s="7">
        <v>704.96727705756996</v>
      </c>
    </row>
    <row r="918" spans="1:12" x14ac:dyDescent="0.25">
      <c r="A918" s="4" t="s">
        <v>964</v>
      </c>
      <c r="B918" s="4" t="s">
        <v>7</v>
      </c>
      <c r="C918" s="4">
        <v>120</v>
      </c>
      <c r="D918" s="4" t="s">
        <v>1091</v>
      </c>
      <c r="E918" s="4" t="s">
        <v>9</v>
      </c>
      <c r="F918" s="4" t="s">
        <v>53</v>
      </c>
      <c r="G918" s="4" t="s">
        <v>1090</v>
      </c>
      <c r="H918" s="5">
        <v>141.97892858890901</v>
      </c>
      <c r="I918" s="5">
        <v>160.41733671686401</v>
      </c>
      <c r="K918" s="6">
        <v>631.20000000000005</v>
      </c>
      <c r="L918" s="7">
        <v>620.50535040084299</v>
      </c>
    </row>
    <row r="919" spans="1:12" x14ac:dyDescent="0.25">
      <c r="A919" s="4" t="s">
        <v>965</v>
      </c>
      <c r="B919" s="4" t="s">
        <v>7</v>
      </c>
      <c r="C919" s="4">
        <v>120</v>
      </c>
      <c r="D919" s="4" t="s">
        <v>15</v>
      </c>
      <c r="E919" s="4" t="s">
        <v>9</v>
      </c>
      <c r="F919" s="4" t="s">
        <v>47</v>
      </c>
      <c r="G919" s="4" t="s">
        <v>1090</v>
      </c>
      <c r="H919" s="5">
        <v>141.97892858890901</v>
      </c>
      <c r="I919" s="5">
        <v>116.150113689641</v>
      </c>
      <c r="K919" s="6">
        <v>624.83000000000004</v>
      </c>
      <c r="L919" s="7">
        <v>614.06948716301497</v>
      </c>
    </row>
    <row r="920" spans="1:12" x14ac:dyDescent="0.25">
      <c r="A920" s="4" t="s">
        <v>966</v>
      </c>
      <c r="B920" s="4" t="s">
        <v>7</v>
      </c>
      <c r="C920" s="4">
        <v>120</v>
      </c>
      <c r="D920" s="4" t="s">
        <v>8</v>
      </c>
      <c r="E920" s="4" t="s">
        <v>16</v>
      </c>
      <c r="F920" s="4" t="s">
        <v>47</v>
      </c>
      <c r="G920" s="4" t="s">
        <v>1092</v>
      </c>
      <c r="H920" s="5">
        <v>141.97892858890901</v>
      </c>
      <c r="I920" s="5">
        <v>46.450485661727697</v>
      </c>
      <c r="K920" s="6">
        <v>577.63</v>
      </c>
      <c r="L920" s="7">
        <v>567.71891223417003</v>
      </c>
    </row>
    <row r="921" spans="1:12" x14ac:dyDescent="0.25">
      <c r="A921" s="4" t="s">
        <v>967</v>
      </c>
      <c r="B921" s="4" t="s">
        <v>7</v>
      </c>
      <c r="C921" s="4">
        <v>120</v>
      </c>
      <c r="D921" s="4" t="s">
        <v>8</v>
      </c>
      <c r="E921" s="4" t="s">
        <v>16</v>
      </c>
      <c r="F921" s="4" t="s">
        <v>47</v>
      </c>
      <c r="G921" s="4" t="s">
        <v>1093</v>
      </c>
      <c r="H921" s="5"/>
      <c r="I921" s="5"/>
      <c r="K921" s="6">
        <v>463.4</v>
      </c>
      <c r="L921" s="7"/>
    </row>
    <row r="922" spans="1:12" x14ac:dyDescent="0.25">
      <c r="A922" s="4" t="s">
        <v>968</v>
      </c>
      <c r="B922" s="4" t="s">
        <v>7</v>
      </c>
      <c r="C922" s="4">
        <v>120</v>
      </c>
      <c r="D922" s="4" t="s">
        <v>10</v>
      </c>
      <c r="E922" s="4" t="s">
        <v>16</v>
      </c>
      <c r="F922" s="4" t="s">
        <v>47</v>
      </c>
      <c r="G922" s="4" t="s">
        <v>1090</v>
      </c>
      <c r="H922" s="5">
        <v>141.97892858890901</v>
      </c>
      <c r="I922" s="5">
        <v>70.991857003448402</v>
      </c>
      <c r="K922" s="6">
        <v>753.56</v>
      </c>
      <c r="L922" s="7">
        <v>740.66803082301305</v>
      </c>
    </row>
    <row r="923" spans="1:12" x14ac:dyDescent="0.25">
      <c r="A923" s="4" t="s">
        <v>969</v>
      </c>
      <c r="B923" s="4" t="s">
        <v>7</v>
      </c>
      <c r="C923" s="4">
        <v>120</v>
      </c>
      <c r="D923" s="4" t="s">
        <v>11</v>
      </c>
      <c r="E923" s="4" t="s">
        <v>16</v>
      </c>
      <c r="F923" s="4" t="s">
        <v>47</v>
      </c>
      <c r="G923" s="4" t="s">
        <v>1090</v>
      </c>
      <c r="H923" s="5">
        <v>141.97892858890901</v>
      </c>
      <c r="I923" s="5">
        <v>95.356277729419304</v>
      </c>
      <c r="K923" s="6">
        <v>863.89</v>
      </c>
      <c r="L923" s="7">
        <v>849.19337188917905</v>
      </c>
    </row>
    <row r="924" spans="1:12" x14ac:dyDescent="0.25">
      <c r="A924" s="4" t="s">
        <v>970</v>
      </c>
      <c r="B924" s="4" t="s">
        <v>7</v>
      </c>
      <c r="C924" s="4">
        <v>120</v>
      </c>
      <c r="D924" s="4" t="s">
        <v>12</v>
      </c>
      <c r="E924" s="4" t="s">
        <v>16</v>
      </c>
      <c r="F924" s="4" t="s">
        <v>47</v>
      </c>
      <c r="G924" s="4" t="s">
        <v>1090</v>
      </c>
      <c r="H924" s="5">
        <v>141.97892858890901</v>
      </c>
      <c r="I924" s="5">
        <v>120.965506036525</v>
      </c>
      <c r="K924" s="6">
        <v>948.11</v>
      </c>
      <c r="L924" s="7">
        <v>931.86581909391896</v>
      </c>
    </row>
    <row r="925" spans="1:12" x14ac:dyDescent="0.25">
      <c r="A925" s="4" t="s">
        <v>971</v>
      </c>
      <c r="B925" s="4" t="s">
        <v>7</v>
      </c>
      <c r="C925" s="4">
        <v>120</v>
      </c>
      <c r="D925" s="4" t="s">
        <v>13</v>
      </c>
      <c r="E925" s="4" t="s">
        <v>16</v>
      </c>
      <c r="F925" s="4" t="s">
        <v>47</v>
      </c>
      <c r="G925" s="4" t="s">
        <v>1090</v>
      </c>
      <c r="H925" s="5">
        <v>141.97892858890901</v>
      </c>
      <c r="I925" s="5">
        <v>151.30810966209799</v>
      </c>
      <c r="K925" s="6">
        <v>1044.69</v>
      </c>
      <c r="L925" s="7">
        <v>1026.7144765221401</v>
      </c>
    </row>
    <row r="926" spans="1:12" x14ac:dyDescent="0.25">
      <c r="A926" s="4" t="s">
        <v>972</v>
      </c>
      <c r="B926" s="4" t="s">
        <v>7</v>
      </c>
      <c r="C926" s="4">
        <v>120</v>
      </c>
      <c r="D926" s="4" t="s">
        <v>14</v>
      </c>
      <c r="E926" s="4" t="s">
        <v>16</v>
      </c>
      <c r="F926" s="4" t="s">
        <v>53</v>
      </c>
      <c r="G926" s="4" t="s">
        <v>1090</v>
      </c>
      <c r="H926" s="5">
        <v>141.97892858890901</v>
      </c>
      <c r="I926" s="5">
        <v>184.943974214777</v>
      </c>
      <c r="K926" s="6">
        <v>1270.74</v>
      </c>
      <c r="L926" s="7">
        <v>1248.8390201295499</v>
      </c>
    </row>
    <row r="927" spans="1:12" x14ac:dyDescent="0.25">
      <c r="A927" s="4" t="s">
        <v>973</v>
      </c>
      <c r="B927" s="4" t="s">
        <v>7</v>
      </c>
      <c r="C927" s="4">
        <v>120</v>
      </c>
      <c r="D927" s="4" t="s">
        <v>1091</v>
      </c>
      <c r="E927" s="4" t="s">
        <v>16</v>
      </c>
      <c r="F927" s="4" t="s">
        <v>53</v>
      </c>
      <c r="G927" s="4" t="s">
        <v>1090</v>
      </c>
      <c r="H927" s="5">
        <v>141.97892858890901</v>
      </c>
      <c r="I927" s="5">
        <v>152.54990738851299</v>
      </c>
      <c r="K927" s="6">
        <v>1164.4100000000001</v>
      </c>
      <c r="L927" s="7">
        <v>1144.2461949016799</v>
      </c>
    </row>
    <row r="928" spans="1:12" x14ac:dyDescent="0.25">
      <c r="A928" s="4" t="s">
        <v>974</v>
      </c>
      <c r="B928" s="4" t="s">
        <v>7</v>
      </c>
      <c r="C928" s="4">
        <v>120</v>
      </c>
      <c r="D928" s="4" t="s">
        <v>15</v>
      </c>
      <c r="E928" s="4" t="s">
        <v>16</v>
      </c>
      <c r="F928" s="4" t="s">
        <v>47</v>
      </c>
      <c r="G928" s="4" t="s">
        <v>1090</v>
      </c>
      <c r="H928" s="5">
        <v>141.97892858890901</v>
      </c>
      <c r="I928" s="5">
        <v>110.328211703843</v>
      </c>
      <c r="K928" s="6">
        <v>1007.08</v>
      </c>
      <c r="L928" s="7">
        <v>989.56404360362296</v>
      </c>
    </row>
    <row r="929" spans="1:12" x14ac:dyDescent="0.25">
      <c r="A929" s="4" t="s">
        <v>975</v>
      </c>
      <c r="B929" s="4" t="s">
        <v>7</v>
      </c>
      <c r="C929" s="4">
        <v>120</v>
      </c>
      <c r="D929" s="4" t="s">
        <v>8</v>
      </c>
      <c r="E929" s="4" t="s">
        <v>17</v>
      </c>
      <c r="F929" s="4" t="s">
        <v>47</v>
      </c>
      <c r="G929" s="4" t="s">
        <v>1090</v>
      </c>
      <c r="H929" s="5">
        <v>141.97892858890901</v>
      </c>
      <c r="I929" s="5">
        <v>50.933217962154103</v>
      </c>
      <c r="K929" s="6">
        <v>463.4</v>
      </c>
      <c r="L929" s="7">
        <v>455.481540405462</v>
      </c>
    </row>
    <row r="930" spans="1:12" x14ac:dyDescent="0.25">
      <c r="A930" s="4" t="s">
        <v>976</v>
      </c>
      <c r="B930" s="4" t="s">
        <v>7</v>
      </c>
      <c r="C930" s="4">
        <v>120</v>
      </c>
      <c r="D930" s="4" t="s">
        <v>10</v>
      </c>
      <c r="E930" s="4" t="s">
        <v>17</v>
      </c>
      <c r="F930" s="4" t="s">
        <v>47</v>
      </c>
      <c r="G930" s="4" t="s">
        <v>1090</v>
      </c>
      <c r="H930" s="5">
        <v>141.97892858890901</v>
      </c>
      <c r="I930" s="5">
        <v>77.782391267746902</v>
      </c>
      <c r="K930" s="6">
        <v>607.14</v>
      </c>
      <c r="L930" s="7">
        <v>596.75528000689201</v>
      </c>
    </row>
    <row r="931" spans="1:12" x14ac:dyDescent="0.25">
      <c r="A931" s="4" t="s">
        <v>977</v>
      </c>
      <c r="B931" s="4" t="s">
        <v>7</v>
      </c>
      <c r="C931" s="4">
        <v>120</v>
      </c>
      <c r="D931" s="4" t="s">
        <v>11</v>
      </c>
      <c r="E931" s="4" t="s">
        <v>17</v>
      </c>
      <c r="F931" s="4" t="s">
        <v>47</v>
      </c>
      <c r="G931" s="4" t="s">
        <v>1090</v>
      </c>
      <c r="H931" s="5">
        <v>141.97892858890901</v>
      </c>
      <c r="I931" s="5">
        <v>104.382016357072</v>
      </c>
      <c r="K931" s="6">
        <v>697.38</v>
      </c>
      <c r="L931" s="7">
        <v>685.47582815925</v>
      </c>
    </row>
    <row r="932" spans="1:12" x14ac:dyDescent="0.25">
      <c r="A932" s="4" t="s">
        <v>978</v>
      </c>
      <c r="B932" s="4" t="s">
        <v>7</v>
      </c>
      <c r="C932" s="4">
        <v>120</v>
      </c>
      <c r="D932" s="4" t="s">
        <v>12</v>
      </c>
      <c r="E932" s="4" t="s">
        <v>17</v>
      </c>
      <c r="F932" s="4" t="s">
        <v>47</v>
      </c>
      <c r="G932" s="4" t="s">
        <v>1090</v>
      </c>
      <c r="H932" s="5">
        <v>141.97892858890901</v>
      </c>
      <c r="I932" s="5">
        <v>132.32396522201901</v>
      </c>
      <c r="K932" s="6">
        <v>795.39</v>
      </c>
      <c r="L932" s="7">
        <v>781.74820566695496</v>
      </c>
    </row>
    <row r="933" spans="1:12" x14ac:dyDescent="0.25">
      <c r="A933" s="4" t="s">
        <v>979</v>
      </c>
      <c r="B933" s="4" t="s">
        <v>7</v>
      </c>
      <c r="C933" s="4">
        <v>120</v>
      </c>
      <c r="D933" s="4" t="s">
        <v>13</v>
      </c>
      <c r="E933" s="4" t="s">
        <v>17</v>
      </c>
      <c r="F933" s="4" t="s">
        <v>47</v>
      </c>
      <c r="G933" s="4" t="s">
        <v>1090</v>
      </c>
      <c r="H933" s="5">
        <v>141.97892858890901</v>
      </c>
      <c r="I933" s="5">
        <v>165.36071982131199</v>
      </c>
      <c r="K933" s="6">
        <v>900.45</v>
      </c>
      <c r="L933" s="7">
        <v>885.01104439503194</v>
      </c>
    </row>
    <row r="934" spans="1:12" x14ac:dyDescent="0.25">
      <c r="A934" s="4" t="s">
        <v>980</v>
      </c>
      <c r="B934" s="4" t="s">
        <v>7</v>
      </c>
      <c r="C934" s="4">
        <v>120</v>
      </c>
      <c r="D934" s="4" t="s">
        <v>14</v>
      </c>
      <c r="E934" s="4" t="s">
        <v>17</v>
      </c>
      <c r="F934" s="4" t="s">
        <v>53</v>
      </c>
      <c r="G934" s="4" t="s">
        <v>1090</v>
      </c>
      <c r="H934" s="5">
        <v>141.97892858890901</v>
      </c>
      <c r="I934" s="5">
        <v>202.63992264659899</v>
      </c>
      <c r="K934" s="6">
        <v>967.96</v>
      </c>
      <c r="L934" s="7">
        <v>951.44574984035899</v>
      </c>
    </row>
    <row r="935" spans="1:12" x14ac:dyDescent="0.25">
      <c r="A935" s="4" t="s">
        <v>981</v>
      </c>
      <c r="B935" s="4" t="s">
        <v>7</v>
      </c>
      <c r="C935" s="4">
        <v>120</v>
      </c>
      <c r="D935" s="4" t="s">
        <v>1091</v>
      </c>
      <c r="E935" s="4" t="s">
        <v>17</v>
      </c>
      <c r="F935" s="4" t="s">
        <v>53</v>
      </c>
      <c r="G935" s="4" t="s">
        <v>1090</v>
      </c>
      <c r="H935" s="5">
        <v>141.97892858890901</v>
      </c>
      <c r="I935" s="5">
        <v>167.093576333263</v>
      </c>
      <c r="K935" s="6">
        <v>900.59</v>
      </c>
      <c r="L935" s="7">
        <v>885.01626500036502</v>
      </c>
    </row>
    <row r="936" spans="1:12" x14ac:dyDescent="0.25">
      <c r="A936" s="4" t="s">
        <v>982</v>
      </c>
      <c r="B936" s="4" t="s">
        <v>7</v>
      </c>
      <c r="C936" s="4">
        <v>120</v>
      </c>
      <c r="D936" s="4" t="s">
        <v>15</v>
      </c>
      <c r="E936" s="4" t="s">
        <v>17</v>
      </c>
      <c r="F936" s="4" t="s">
        <v>47</v>
      </c>
      <c r="G936" s="4" t="s">
        <v>1090</v>
      </c>
      <c r="H936" s="5">
        <v>141.97892858890901</v>
      </c>
      <c r="I936" s="5">
        <v>121.082851748427</v>
      </c>
      <c r="K936" s="6">
        <v>861.96</v>
      </c>
      <c r="L936" s="7">
        <v>847.08765771349204</v>
      </c>
    </row>
    <row r="937" spans="1:12" x14ac:dyDescent="0.25">
      <c r="A937" s="4" t="s">
        <v>983</v>
      </c>
      <c r="B937" s="4" t="s">
        <v>7</v>
      </c>
      <c r="C937" s="4">
        <v>120</v>
      </c>
      <c r="D937" s="4" t="s">
        <v>8</v>
      </c>
      <c r="E937" s="4" t="s">
        <v>18</v>
      </c>
      <c r="F937" s="4" t="s">
        <v>47</v>
      </c>
      <c r="G937" s="4" t="s">
        <v>1090</v>
      </c>
      <c r="H937" s="5">
        <v>141.97892858890901</v>
      </c>
      <c r="I937" s="5">
        <v>42.566807072587103</v>
      </c>
      <c r="K937" s="6">
        <v>315.60000000000002</v>
      </c>
      <c r="L937" s="7">
        <v>310.26789677493502</v>
      </c>
    </row>
    <row r="938" spans="1:12" x14ac:dyDescent="0.25">
      <c r="A938" s="4" t="s">
        <v>984</v>
      </c>
      <c r="B938" s="4" t="s">
        <v>7</v>
      </c>
      <c r="C938" s="4">
        <v>120</v>
      </c>
      <c r="D938" s="4" t="s">
        <v>10</v>
      </c>
      <c r="E938" s="4" t="s">
        <v>18</v>
      </c>
      <c r="F938" s="4" t="s">
        <v>47</v>
      </c>
      <c r="G938" s="4" t="s">
        <v>1090</v>
      </c>
      <c r="H938" s="5">
        <v>141.97892858890901</v>
      </c>
      <c r="I938" s="5">
        <v>65.055931961008596</v>
      </c>
      <c r="K938" s="6">
        <v>439.68</v>
      </c>
      <c r="L938" s="7">
        <v>432.22554256080798</v>
      </c>
    </row>
    <row r="939" spans="1:12" x14ac:dyDescent="0.25">
      <c r="A939" s="4" t="s">
        <v>985</v>
      </c>
      <c r="B939" s="4" t="s">
        <v>7</v>
      </c>
      <c r="C939" s="4">
        <v>120</v>
      </c>
      <c r="D939" s="4" t="s">
        <v>11</v>
      </c>
      <c r="E939" s="4" t="s">
        <v>18</v>
      </c>
      <c r="F939" s="4" t="s">
        <v>47</v>
      </c>
      <c r="G939" s="4" t="s">
        <v>1090</v>
      </c>
      <c r="H939" s="5">
        <v>141.97892858890901</v>
      </c>
      <c r="I939" s="5">
        <v>87.382563590439105</v>
      </c>
      <c r="K939" s="6">
        <v>504.25</v>
      </c>
      <c r="L939" s="7">
        <v>495.733948607331</v>
      </c>
    </row>
    <row r="940" spans="1:12" x14ac:dyDescent="0.25">
      <c r="A940" s="4" t="s">
        <v>986</v>
      </c>
      <c r="B940" s="4" t="s">
        <v>7</v>
      </c>
      <c r="C940" s="4">
        <v>120</v>
      </c>
      <c r="D940" s="4" t="s">
        <v>12</v>
      </c>
      <c r="E940" s="4" t="s">
        <v>18</v>
      </c>
      <c r="F940" s="4" t="s">
        <v>47</v>
      </c>
      <c r="G940" s="4" t="s">
        <v>1090</v>
      </c>
      <c r="H940" s="5">
        <v>141.97892858890901</v>
      </c>
      <c r="I940" s="5">
        <v>110.849787588384</v>
      </c>
      <c r="K940" s="6">
        <v>558.61</v>
      </c>
      <c r="L940" s="7">
        <v>549.10344956504696</v>
      </c>
    </row>
    <row r="941" spans="1:12" x14ac:dyDescent="0.25">
      <c r="A941" s="4" t="s">
        <v>987</v>
      </c>
      <c r="B941" s="4" t="s">
        <v>7</v>
      </c>
      <c r="C941" s="4">
        <v>120</v>
      </c>
      <c r="D941" s="4" t="s">
        <v>13</v>
      </c>
      <c r="E941" s="4" t="s">
        <v>18</v>
      </c>
      <c r="F941" s="4" t="s">
        <v>47</v>
      </c>
      <c r="G941" s="4" t="s">
        <v>1090</v>
      </c>
      <c r="H941" s="5">
        <v>141.97892858890901</v>
      </c>
      <c r="I941" s="5">
        <v>138.65405312921101</v>
      </c>
      <c r="K941" s="6">
        <v>600.88</v>
      </c>
      <c r="L941" s="7">
        <v>590.67692188351702</v>
      </c>
    </row>
    <row r="942" spans="1:12" x14ac:dyDescent="0.25">
      <c r="A942" s="4" t="s">
        <v>988</v>
      </c>
      <c r="B942" s="4" t="s">
        <v>7</v>
      </c>
      <c r="C942" s="4">
        <v>120</v>
      </c>
      <c r="D942" s="4" t="s">
        <v>14</v>
      </c>
      <c r="E942" s="4" t="s">
        <v>18</v>
      </c>
      <c r="F942" s="4" t="s">
        <v>53</v>
      </c>
      <c r="G942" s="4" t="s">
        <v>1090</v>
      </c>
      <c r="H942" s="5">
        <v>141.97892858890901</v>
      </c>
      <c r="I942" s="5">
        <v>169.480071870019</v>
      </c>
      <c r="K942" s="6">
        <v>604.75</v>
      </c>
      <c r="L942" s="7">
        <v>594.60813941792401</v>
      </c>
    </row>
    <row r="943" spans="1:12" x14ac:dyDescent="0.25">
      <c r="A943" s="4" t="s">
        <v>989</v>
      </c>
      <c r="B943" s="4" t="s">
        <v>7</v>
      </c>
      <c r="C943" s="4">
        <v>120</v>
      </c>
      <c r="D943" s="4" t="s">
        <v>1091</v>
      </c>
      <c r="E943" s="4" t="s">
        <v>18</v>
      </c>
      <c r="F943" s="4" t="s">
        <v>53</v>
      </c>
      <c r="G943" s="4" t="s">
        <v>1090</v>
      </c>
      <c r="H943" s="5">
        <v>141.97892858890901</v>
      </c>
      <c r="I943" s="5">
        <v>139.79428226618501</v>
      </c>
      <c r="K943" s="6">
        <v>545.19000000000005</v>
      </c>
      <c r="L943" s="7">
        <v>536.02917199665899</v>
      </c>
    </row>
    <row r="944" spans="1:12" x14ac:dyDescent="0.25">
      <c r="A944" s="4" t="s">
        <v>990</v>
      </c>
      <c r="B944" s="4" t="s">
        <v>7</v>
      </c>
      <c r="C944" s="4">
        <v>120</v>
      </c>
      <c r="D944" s="4" t="s">
        <v>15</v>
      </c>
      <c r="E944" s="4" t="s">
        <v>18</v>
      </c>
      <c r="F944" s="4" t="s">
        <v>47</v>
      </c>
      <c r="G944" s="4" t="s">
        <v>1090</v>
      </c>
      <c r="H944" s="5">
        <v>141.97892858890901</v>
      </c>
      <c r="I944" s="5">
        <v>101.10442963909399</v>
      </c>
      <c r="K944" s="6">
        <v>616.26</v>
      </c>
      <c r="L944" s="7">
        <v>605.59405075183599</v>
      </c>
    </row>
    <row r="945" spans="1:12" x14ac:dyDescent="0.25">
      <c r="A945" s="4" t="s">
        <v>991</v>
      </c>
      <c r="B945" s="4" t="s">
        <v>7</v>
      </c>
      <c r="C945" s="4">
        <v>120</v>
      </c>
      <c r="D945" s="4" t="s">
        <v>8</v>
      </c>
      <c r="E945" s="4" t="s">
        <v>19</v>
      </c>
      <c r="F945" s="4" t="s">
        <v>47</v>
      </c>
      <c r="G945" s="4" t="s">
        <v>1090</v>
      </c>
      <c r="H945" s="5">
        <v>141.97892858890901</v>
      </c>
      <c r="I945" s="5">
        <v>45.956130323832497</v>
      </c>
      <c r="K945" s="6">
        <v>327.24</v>
      </c>
      <c r="L945" s="7">
        <v>321.72683876739501</v>
      </c>
    </row>
    <row r="946" spans="1:12" x14ac:dyDescent="0.25">
      <c r="A946" s="4" t="s">
        <v>992</v>
      </c>
      <c r="B946" s="4" t="s">
        <v>7</v>
      </c>
      <c r="C946" s="4">
        <v>120</v>
      </c>
      <c r="D946" s="4" t="s">
        <v>10</v>
      </c>
      <c r="E946" s="4" t="s">
        <v>19</v>
      </c>
      <c r="F946" s="4" t="s">
        <v>47</v>
      </c>
      <c r="G946" s="4" t="s">
        <v>1090</v>
      </c>
      <c r="H946" s="5">
        <v>141.97892858890901</v>
      </c>
      <c r="I946" s="5">
        <v>70.2357412388981</v>
      </c>
      <c r="K946" s="6">
        <v>452.9</v>
      </c>
      <c r="L946" s="7">
        <v>445.33230014546399</v>
      </c>
    </row>
    <row r="947" spans="1:12" x14ac:dyDescent="0.25">
      <c r="A947" s="4" t="s">
        <v>993</v>
      </c>
      <c r="B947" s="4" t="s">
        <v>7</v>
      </c>
      <c r="C947" s="4">
        <v>120</v>
      </c>
      <c r="D947" s="4" t="s">
        <v>11</v>
      </c>
      <c r="E947" s="4" t="s">
        <v>19</v>
      </c>
      <c r="F947" s="4" t="s">
        <v>47</v>
      </c>
      <c r="G947" s="4" t="s">
        <v>1090</v>
      </c>
      <c r="H947" s="5">
        <v>141.97892858890901</v>
      </c>
      <c r="I947" s="5">
        <v>94.339755611416194</v>
      </c>
      <c r="K947" s="6">
        <v>536.13</v>
      </c>
      <c r="L947" s="7">
        <v>527.17420233536996</v>
      </c>
    </row>
    <row r="948" spans="1:12" x14ac:dyDescent="0.25">
      <c r="A948" s="4" t="s">
        <v>994</v>
      </c>
      <c r="B948" s="4" t="s">
        <v>7</v>
      </c>
      <c r="C948" s="4">
        <v>120</v>
      </c>
      <c r="D948" s="4" t="s">
        <v>12</v>
      </c>
      <c r="E948" s="4" t="s">
        <v>19</v>
      </c>
      <c r="F948" s="4" t="s">
        <v>47</v>
      </c>
      <c r="G948" s="4" t="s">
        <v>1090</v>
      </c>
      <c r="H948" s="5">
        <v>141.97892858890901</v>
      </c>
      <c r="I948" s="5">
        <v>119.675112903342</v>
      </c>
      <c r="K948" s="6">
        <v>575.28</v>
      </c>
      <c r="L948" s="7">
        <v>565.48883199644104</v>
      </c>
    </row>
    <row r="949" spans="1:12" x14ac:dyDescent="0.25">
      <c r="A949" s="4" t="s">
        <v>995</v>
      </c>
      <c r="B949" s="4" t="s">
        <v>7</v>
      </c>
      <c r="C949" s="4">
        <v>120</v>
      </c>
      <c r="D949" s="4" t="s">
        <v>13</v>
      </c>
      <c r="E949" s="4" t="s">
        <v>19</v>
      </c>
      <c r="F949" s="4" t="s">
        <v>47</v>
      </c>
      <c r="G949" s="4" t="s">
        <v>1090</v>
      </c>
      <c r="H949" s="5">
        <v>141.97892858890901</v>
      </c>
      <c r="I949" s="5">
        <v>149.69255851353401</v>
      </c>
      <c r="K949" s="6">
        <v>635.55999999999995</v>
      </c>
      <c r="L949" s="7">
        <v>624.80219280765004</v>
      </c>
    </row>
    <row r="950" spans="1:12" x14ac:dyDescent="0.25">
      <c r="A950" s="4" t="s">
        <v>996</v>
      </c>
      <c r="B950" s="4" t="s">
        <v>7</v>
      </c>
      <c r="C950" s="4">
        <v>120</v>
      </c>
      <c r="D950" s="4" t="s">
        <v>14</v>
      </c>
      <c r="E950" s="4" t="s">
        <v>19</v>
      </c>
      <c r="F950" s="4" t="s">
        <v>53</v>
      </c>
      <c r="G950" s="4" t="s">
        <v>1090</v>
      </c>
      <c r="H950" s="5">
        <v>141.97892858890901</v>
      </c>
      <c r="I950" s="5">
        <v>182.97423771696199</v>
      </c>
      <c r="K950" s="6">
        <v>848.98</v>
      </c>
      <c r="L950" s="7">
        <v>834.56090521654801</v>
      </c>
    </row>
    <row r="951" spans="1:12" x14ac:dyDescent="0.25">
      <c r="A951" s="4" t="s">
        <v>997</v>
      </c>
      <c r="B951" s="4" t="s">
        <v>7</v>
      </c>
      <c r="C951" s="4">
        <v>120</v>
      </c>
      <c r="D951" s="4" t="s">
        <v>1091</v>
      </c>
      <c r="E951" s="4" t="s">
        <v>19</v>
      </c>
      <c r="F951" s="4" t="s">
        <v>53</v>
      </c>
      <c r="G951" s="4" t="s">
        <v>1090</v>
      </c>
      <c r="H951" s="5">
        <v>141.97892858890901</v>
      </c>
      <c r="I951" s="5">
        <v>150.92468068582599</v>
      </c>
      <c r="K951" s="6">
        <v>733.25</v>
      </c>
      <c r="L951" s="7">
        <v>720.83811789083995</v>
      </c>
    </row>
    <row r="952" spans="1:12" x14ac:dyDescent="0.25">
      <c r="A952" s="4" t="s">
        <v>998</v>
      </c>
      <c r="B952" s="4" t="s">
        <v>7</v>
      </c>
      <c r="C952" s="4">
        <v>120</v>
      </c>
      <c r="D952" s="4" t="s">
        <v>15</v>
      </c>
      <c r="E952" s="4" t="s">
        <v>19</v>
      </c>
      <c r="F952" s="4" t="s">
        <v>47</v>
      </c>
      <c r="G952" s="4" t="s">
        <v>1090</v>
      </c>
      <c r="H952" s="5">
        <v>141.97892858890901</v>
      </c>
      <c r="I952" s="5">
        <v>109.15504784172001</v>
      </c>
      <c r="K952" s="6">
        <v>644.28</v>
      </c>
      <c r="L952" s="7">
        <v>633.14782403998902</v>
      </c>
    </row>
    <row r="953" spans="1:12" x14ac:dyDescent="0.25">
      <c r="A953" s="4" t="s">
        <v>999</v>
      </c>
      <c r="B953" s="4" t="s">
        <v>7</v>
      </c>
      <c r="C953" s="4">
        <v>120</v>
      </c>
      <c r="D953" s="4" t="s">
        <v>8</v>
      </c>
      <c r="E953" s="4" t="s">
        <v>20</v>
      </c>
      <c r="F953" s="4" t="s">
        <v>47</v>
      </c>
      <c r="G953" s="4" t="s">
        <v>1090</v>
      </c>
      <c r="H953" s="5">
        <v>141.97892858890901</v>
      </c>
      <c r="I953" s="5">
        <v>47.426061861173103</v>
      </c>
      <c r="K953" s="6">
        <v>351.55</v>
      </c>
      <c r="L953" s="7">
        <v>345.61908164763798</v>
      </c>
    </row>
    <row r="954" spans="1:12" x14ac:dyDescent="0.25">
      <c r="A954" s="4" t="s">
        <v>1000</v>
      </c>
      <c r="B954" s="4" t="s">
        <v>7</v>
      </c>
      <c r="C954" s="4">
        <v>120</v>
      </c>
      <c r="D954" s="4" t="s">
        <v>10</v>
      </c>
      <c r="E954" s="4" t="s">
        <v>20</v>
      </c>
      <c r="F954" s="4" t="s">
        <v>47</v>
      </c>
      <c r="G954" s="4" t="s">
        <v>1090</v>
      </c>
      <c r="H954" s="5">
        <v>141.97892858890901</v>
      </c>
      <c r="I954" s="5">
        <v>72.444677965112007</v>
      </c>
      <c r="K954" s="6">
        <v>478.46</v>
      </c>
      <c r="L954" s="7">
        <v>470.32944123415399</v>
      </c>
    </row>
    <row r="955" spans="1:12" x14ac:dyDescent="0.25">
      <c r="A955" s="4" t="s">
        <v>1001</v>
      </c>
      <c r="B955" s="4" t="s">
        <v>7</v>
      </c>
      <c r="C955" s="4">
        <v>120</v>
      </c>
      <c r="D955" s="4" t="s">
        <v>11</v>
      </c>
      <c r="E955" s="4" t="s">
        <v>20</v>
      </c>
      <c r="F955" s="4" t="s">
        <v>47</v>
      </c>
      <c r="G955" s="4" t="s">
        <v>1090</v>
      </c>
      <c r="H955" s="5">
        <v>141.97892858890901</v>
      </c>
      <c r="I955" s="5">
        <v>97.247596635698699</v>
      </c>
      <c r="K955" s="6">
        <v>557.33000000000004</v>
      </c>
      <c r="L955" s="7">
        <v>547.87978549822799</v>
      </c>
    </row>
    <row r="956" spans="1:12" x14ac:dyDescent="0.25">
      <c r="A956" s="4" t="s">
        <v>1002</v>
      </c>
      <c r="B956" s="4" t="s">
        <v>7</v>
      </c>
      <c r="C956" s="4">
        <v>120</v>
      </c>
      <c r="D956" s="4" t="s">
        <v>12</v>
      </c>
      <c r="E956" s="4" t="s">
        <v>20</v>
      </c>
      <c r="F956" s="4" t="s">
        <v>47</v>
      </c>
      <c r="G956" s="4" t="s">
        <v>1090</v>
      </c>
      <c r="H956" s="5">
        <v>141.97892858890901</v>
      </c>
      <c r="I956" s="5">
        <v>123.307174563205</v>
      </c>
      <c r="K956" s="6">
        <v>625.62</v>
      </c>
      <c r="L956" s="7">
        <v>614.97358610409901</v>
      </c>
    </row>
    <row r="957" spans="1:12" x14ac:dyDescent="0.25">
      <c r="A957" s="4" t="s">
        <v>1003</v>
      </c>
      <c r="B957" s="4" t="s">
        <v>7</v>
      </c>
      <c r="C957" s="4">
        <v>120</v>
      </c>
      <c r="D957" s="4" t="s">
        <v>13</v>
      </c>
      <c r="E957" s="4" t="s">
        <v>20</v>
      </c>
      <c r="F957" s="4" t="s">
        <v>47</v>
      </c>
      <c r="G957" s="4" t="s">
        <v>1090</v>
      </c>
      <c r="H957" s="5">
        <v>141.97892858890901</v>
      </c>
      <c r="I957" s="5">
        <v>154.13931498190399</v>
      </c>
      <c r="K957" s="6">
        <v>684.37</v>
      </c>
      <c r="L957" s="7">
        <v>672.69956704519598</v>
      </c>
    </row>
    <row r="958" spans="1:12" x14ac:dyDescent="0.25">
      <c r="A958" s="4" t="s">
        <v>1004</v>
      </c>
      <c r="B958" s="4" t="s">
        <v>7</v>
      </c>
      <c r="C958" s="4">
        <v>120</v>
      </c>
      <c r="D958" s="4" t="s">
        <v>14</v>
      </c>
      <c r="E958" s="4" t="s">
        <v>20</v>
      </c>
      <c r="F958" s="4" t="s">
        <v>53</v>
      </c>
      <c r="G958" s="4" t="s">
        <v>1090</v>
      </c>
      <c r="H958" s="5">
        <v>141.97892858890901</v>
      </c>
      <c r="I958" s="5">
        <v>188.73233246273699</v>
      </c>
      <c r="K958" s="6">
        <v>753.45</v>
      </c>
      <c r="L958" s="7">
        <v>740.59260758825405</v>
      </c>
    </row>
    <row r="959" spans="1:12" x14ac:dyDescent="0.25">
      <c r="A959" s="4" t="s">
        <v>1005</v>
      </c>
      <c r="B959" s="4" t="s">
        <v>7</v>
      </c>
      <c r="C959" s="4">
        <v>120</v>
      </c>
      <c r="D959" s="4" t="s">
        <v>1091</v>
      </c>
      <c r="E959" s="4" t="s">
        <v>20</v>
      </c>
      <c r="F959" s="4" t="s">
        <v>53</v>
      </c>
      <c r="G959" s="4" t="s">
        <v>1090</v>
      </c>
      <c r="H959" s="5">
        <v>141.97892858890901</v>
      </c>
      <c r="I959" s="5">
        <v>155.641464545681</v>
      </c>
      <c r="K959" s="6">
        <v>625.41</v>
      </c>
      <c r="L959" s="7">
        <v>614.77645287410098</v>
      </c>
    </row>
    <row r="960" spans="1:12" x14ac:dyDescent="0.25">
      <c r="A960" s="4" t="s">
        <v>1006</v>
      </c>
      <c r="B960" s="4" t="s">
        <v>7</v>
      </c>
      <c r="C960" s="4">
        <v>120</v>
      </c>
      <c r="D960" s="4" t="s">
        <v>15</v>
      </c>
      <c r="E960" s="4" t="s">
        <v>20</v>
      </c>
      <c r="F960" s="4" t="s">
        <v>47</v>
      </c>
      <c r="G960" s="4" t="s">
        <v>1090</v>
      </c>
      <c r="H960" s="5">
        <v>141.97892858890901</v>
      </c>
      <c r="I960" s="5">
        <v>112.71301072404</v>
      </c>
      <c r="K960" s="6">
        <v>673.22</v>
      </c>
      <c r="L960" s="7">
        <v>661.60341633291705</v>
      </c>
    </row>
    <row r="961" spans="1:12" x14ac:dyDescent="0.25">
      <c r="A961" s="4" t="s">
        <v>1007</v>
      </c>
      <c r="B961" s="4" t="s">
        <v>7</v>
      </c>
      <c r="C961" s="4">
        <v>120</v>
      </c>
      <c r="D961" s="4" t="s">
        <v>8</v>
      </c>
      <c r="E961" s="4" t="s">
        <v>21</v>
      </c>
      <c r="F961" s="4" t="s">
        <v>47</v>
      </c>
      <c r="G961" s="4" t="s">
        <v>1090</v>
      </c>
      <c r="H961" s="5">
        <v>141.97892858890901</v>
      </c>
      <c r="I961" s="5">
        <v>44.345514406560099</v>
      </c>
      <c r="K961" s="6">
        <v>405.88</v>
      </c>
      <c r="L961" s="7">
        <v>398.97954035970201</v>
      </c>
    </row>
    <row r="962" spans="1:12" x14ac:dyDescent="0.25">
      <c r="A962" s="4" t="s">
        <v>1008</v>
      </c>
      <c r="B962" s="4" t="s">
        <v>7</v>
      </c>
      <c r="C962" s="4">
        <v>120</v>
      </c>
      <c r="D962" s="4" t="s">
        <v>10</v>
      </c>
      <c r="E962" s="4" t="s">
        <v>21</v>
      </c>
      <c r="F962" s="4" t="s">
        <v>47</v>
      </c>
      <c r="G962" s="4" t="s">
        <v>1090</v>
      </c>
      <c r="H962" s="5">
        <v>141.97892858890901</v>
      </c>
      <c r="I962" s="5">
        <v>67.693299528261406</v>
      </c>
      <c r="K962" s="6">
        <v>539.78</v>
      </c>
      <c r="L962" s="7">
        <v>530.56052389188801</v>
      </c>
    </row>
    <row r="963" spans="1:12" x14ac:dyDescent="0.25">
      <c r="A963" s="4" t="s">
        <v>1009</v>
      </c>
      <c r="B963" s="4" t="s">
        <v>7</v>
      </c>
      <c r="C963" s="4">
        <v>120</v>
      </c>
      <c r="D963" s="4" t="s">
        <v>11</v>
      </c>
      <c r="E963" s="4" t="s">
        <v>21</v>
      </c>
      <c r="F963" s="4" t="s">
        <v>47</v>
      </c>
      <c r="G963" s="4" t="s">
        <v>1090</v>
      </c>
      <c r="H963" s="5">
        <v>141.97892858890901</v>
      </c>
      <c r="I963" s="5">
        <v>90.797612627833402</v>
      </c>
      <c r="K963" s="6">
        <v>605.65</v>
      </c>
      <c r="L963" s="7">
        <v>595.35058177584597</v>
      </c>
    </row>
    <row r="964" spans="1:12" x14ac:dyDescent="0.25">
      <c r="A964" s="4" t="s">
        <v>1010</v>
      </c>
      <c r="B964" s="4" t="s">
        <v>7</v>
      </c>
      <c r="C964" s="4">
        <v>120</v>
      </c>
      <c r="D964" s="4" t="s">
        <v>12</v>
      </c>
      <c r="E964" s="4" t="s">
        <v>21</v>
      </c>
      <c r="F964" s="4" t="s">
        <v>47</v>
      </c>
      <c r="G964" s="4" t="s">
        <v>1090</v>
      </c>
      <c r="H964" s="5">
        <v>141.97892858890901</v>
      </c>
      <c r="I964" s="5">
        <v>115.060046800671</v>
      </c>
      <c r="K964" s="6">
        <v>658.39</v>
      </c>
      <c r="L964" s="7">
        <v>647.16165549205198</v>
      </c>
    </row>
    <row r="965" spans="1:12" x14ac:dyDescent="0.25">
      <c r="A965" s="4" t="s">
        <v>1011</v>
      </c>
      <c r="B965" s="4" t="s">
        <v>7</v>
      </c>
      <c r="C965" s="4">
        <v>120</v>
      </c>
      <c r="D965" s="4" t="s">
        <v>13</v>
      </c>
      <c r="E965" s="4" t="s">
        <v>21</v>
      </c>
      <c r="F965" s="4" t="s">
        <v>47</v>
      </c>
      <c r="G965" s="4" t="s">
        <v>1090</v>
      </c>
      <c r="H965" s="5">
        <v>141.97892858890901</v>
      </c>
      <c r="I965" s="5">
        <v>143.71351601291701</v>
      </c>
      <c r="K965" s="6">
        <v>712.97</v>
      </c>
      <c r="L965" s="7">
        <v>700.78928283325899</v>
      </c>
    </row>
    <row r="966" spans="1:12" x14ac:dyDescent="0.25">
      <c r="A966" s="4" t="s">
        <v>1012</v>
      </c>
      <c r="B966" s="4" t="s">
        <v>7</v>
      </c>
      <c r="C966" s="4">
        <v>120</v>
      </c>
      <c r="D966" s="4" t="s">
        <v>14</v>
      </c>
      <c r="E966" s="4" t="s">
        <v>21</v>
      </c>
      <c r="F966" s="4" t="s">
        <v>53</v>
      </c>
      <c r="G966" s="4" t="s">
        <v>1090</v>
      </c>
      <c r="H966" s="5">
        <v>141.97892858890901</v>
      </c>
      <c r="I966" s="5">
        <v>176.358329239536</v>
      </c>
      <c r="K966" s="6">
        <v>836.38</v>
      </c>
      <c r="L966" s="7">
        <v>822.26743144692898</v>
      </c>
    </row>
    <row r="967" spans="1:12" x14ac:dyDescent="0.25">
      <c r="A967" s="4" t="s">
        <v>1013</v>
      </c>
      <c r="B967" s="4" t="s">
        <v>7</v>
      </c>
      <c r="C967" s="4">
        <v>120</v>
      </c>
      <c r="D967" s="4" t="s">
        <v>1091</v>
      </c>
      <c r="E967" s="4" t="s">
        <v>21</v>
      </c>
      <c r="F967" s="4" t="s">
        <v>53</v>
      </c>
      <c r="G967" s="4" t="s">
        <v>1090</v>
      </c>
      <c r="H967" s="5">
        <v>141.97892858890901</v>
      </c>
      <c r="I967" s="5">
        <v>145.39723074463501</v>
      </c>
      <c r="K967" s="6">
        <v>765.01</v>
      </c>
      <c r="L967" s="7">
        <v>751.925055550607</v>
      </c>
    </row>
    <row r="968" spans="1:12" x14ac:dyDescent="0.25">
      <c r="A968" s="4" t="s">
        <v>1014</v>
      </c>
      <c r="B968" s="4" t="s">
        <v>7</v>
      </c>
      <c r="C968" s="4">
        <v>120</v>
      </c>
      <c r="D968" s="4" t="s">
        <v>15</v>
      </c>
      <c r="E968" s="4" t="s">
        <v>21</v>
      </c>
      <c r="F968" s="4" t="s">
        <v>47</v>
      </c>
      <c r="G968" s="4" t="s">
        <v>1090</v>
      </c>
      <c r="H968" s="5">
        <v>141.97892858890901</v>
      </c>
      <c r="I968" s="5">
        <v>105.473010291134</v>
      </c>
      <c r="K968" s="6">
        <v>738.84</v>
      </c>
      <c r="L968" s="7">
        <v>726.06148641628397</v>
      </c>
    </row>
    <row r="969" spans="1:12" x14ac:dyDescent="0.25">
      <c r="A969" s="4" t="s">
        <v>1015</v>
      </c>
      <c r="B969" s="4" t="s">
        <v>7</v>
      </c>
      <c r="C969" s="4">
        <v>120</v>
      </c>
      <c r="D969" s="4" t="s">
        <v>8</v>
      </c>
      <c r="E969" s="4" t="s">
        <v>22</v>
      </c>
      <c r="F969" s="4" t="s">
        <v>47</v>
      </c>
      <c r="G969" s="4" t="s">
        <v>1090</v>
      </c>
      <c r="H969" s="5">
        <v>141.97892858890901</v>
      </c>
      <c r="I969" s="5">
        <v>41.455689425645801</v>
      </c>
      <c r="K969" s="6">
        <v>294.02</v>
      </c>
      <c r="L969" s="7">
        <v>289.11897319636199</v>
      </c>
    </row>
    <row r="970" spans="1:12" x14ac:dyDescent="0.25">
      <c r="A970" s="4" t="s">
        <v>1016</v>
      </c>
      <c r="B970" s="4" t="s">
        <v>7</v>
      </c>
      <c r="C970" s="4">
        <v>120</v>
      </c>
      <c r="D970" s="4" t="s">
        <v>10</v>
      </c>
      <c r="E970" s="4" t="s">
        <v>22</v>
      </c>
      <c r="F970" s="4" t="s">
        <v>47</v>
      </c>
      <c r="G970" s="4" t="s">
        <v>1090</v>
      </c>
      <c r="H970" s="5">
        <v>141.97892858890901</v>
      </c>
      <c r="I970" s="5">
        <v>63.318701364960198</v>
      </c>
      <c r="K970" s="6">
        <v>397.95</v>
      </c>
      <c r="L970" s="7">
        <v>391.315974055244</v>
      </c>
    </row>
    <row r="971" spans="1:12" x14ac:dyDescent="0.25">
      <c r="A971" s="4" t="s">
        <v>1017</v>
      </c>
      <c r="B971" s="4" t="s">
        <v>7</v>
      </c>
      <c r="C971" s="4">
        <v>120</v>
      </c>
      <c r="D971" s="4" t="s">
        <v>11</v>
      </c>
      <c r="E971" s="4" t="s">
        <v>22</v>
      </c>
      <c r="F971" s="4" t="s">
        <v>47</v>
      </c>
      <c r="G971" s="4" t="s">
        <v>1090</v>
      </c>
      <c r="H971" s="5">
        <v>141.97892858890901</v>
      </c>
      <c r="I971" s="5">
        <v>84.987622782909199</v>
      </c>
      <c r="K971" s="6">
        <v>463.75</v>
      </c>
      <c r="L971" s="7">
        <v>455.97412626601101</v>
      </c>
    </row>
    <row r="972" spans="1:12" x14ac:dyDescent="0.25">
      <c r="A972" s="4" t="s">
        <v>1018</v>
      </c>
      <c r="B972" s="4" t="s">
        <v>7</v>
      </c>
      <c r="C972" s="4">
        <v>120</v>
      </c>
      <c r="D972" s="4" t="s">
        <v>12</v>
      </c>
      <c r="E972" s="4" t="s">
        <v>22</v>
      </c>
      <c r="F972" s="4" t="s">
        <v>47</v>
      </c>
      <c r="G972" s="4" t="s">
        <v>1090</v>
      </c>
      <c r="H972" s="5">
        <v>141.97892858890901</v>
      </c>
      <c r="I972" s="5">
        <v>107.75275139735299</v>
      </c>
      <c r="K972" s="6">
        <v>520.69000000000005</v>
      </c>
      <c r="L972" s="7">
        <v>511.89188451855603</v>
      </c>
    </row>
    <row r="973" spans="1:12" x14ac:dyDescent="0.25">
      <c r="A973" s="4" t="s">
        <v>1019</v>
      </c>
      <c r="B973" s="4" t="s">
        <v>7</v>
      </c>
      <c r="C973" s="4">
        <v>120</v>
      </c>
      <c r="D973" s="4" t="s">
        <v>13</v>
      </c>
      <c r="E973" s="4" t="s">
        <v>22</v>
      </c>
      <c r="F973" s="4" t="s">
        <v>47</v>
      </c>
      <c r="G973" s="4" t="s">
        <v>1090</v>
      </c>
      <c r="H973" s="5">
        <v>141.97892858890901</v>
      </c>
      <c r="I973" s="5">
        <v>134.68011933629799</v>
      </c>
      <c r="K973" s="6">
        <v>559.76</v>
      </c>
      <c r="L973" s="7">
        <v>550.33477692683505</v>
      </c>
    </row>
    <row r="974" spans="1:12" x14ac:dyDescent="0.25">
      <c r="A974" s="4" t="s">
        <v>1020</v>
      </c>
      <c r="B974" s="4" t="s">
        <v>7</v>
      </c>
      <c r="C974" s="4">
        <v>120</v>
      </c>
      <c r="D974" s="4" t="s">
        <v>14</v>
      </c>
      <c r="E974" s="4" t="s">
        <v>22</v>
      </c>
      <c r="F974" s="4" t="s">
        <v>53</v>
      </c>
      <c r="G974" s="4" t="s">
        <v>1090</v>
      </c>
      <c r="H974" s="5">
        <v>141.97892858890901</v>
      </c>
      <c r="I974" s="5">
        <v>164.95797014190899</v>
      </c>
      <c r="K974" s="6">
        <v>591.66999999999996</v>
      </c>
      <c r="L974" s="7">
        <v>581.71913178346097</v>
      </c>
    </row>
    <row r="975" spans="1:12" x14ac:dyDescent="0.25">
      <c r="A975" s="4" t="s">
        <v>1021</v>
      </c>
      <c r="B975" s="4" t="s">
        <v>7</v>
      </c>
      <c r="C975" s="4">
        <v>120</v>
      </c>
      <c r="D975" s="4" t="s">
        <v>1091</v>
      </c>
      <c r="E975" s="4" t="s">
        <v>22</v>
      </c>
      <c r="F975" s="4" t="s">
        <v>53</v>
      </c>
      <c r="G975" s="4" t="s">
        <v>1090</v>
      </c>
      <c r="H975" s="5">
        <v>141.97892858890901</v>
      </c>
      <c r="I975" s="5">
        <v>136.03024012973901</v>
      </c>
      <c r="K975" s="6">
        <v>536.91999999999996</v>
      </c>
      <c r="L975" s="7">
        <v>527.85813443056304</v>
      </c>
    </row>
    <row r="976" spans="1:12" x14ac:dyDescent="0.25">
      <c r="A976" s="4" t="s">
        <v>1022</v>
      </c>
      <c r="B976" s="4" t="s">
        <v>7</v>
      </c>
      <c r="C976" s="4">
        <v>120</v>
      </c>
      <c r="D976" s="4" t="s">
        <v>15</v>
      </c>
      <c r="E976" s="4" t="s">
        <v>22</v>
      </c>
      <c r="F976" s="4" t="s">
        <v>47</v>
      </c>
      <c r="G976" s="4" t="s">
        <v>1090</v>
      </c>
      <c r="H976" s="5">
        <v>141.97892858890901</v>
      </c>
      <c r="I976" s="5">
        <v>98.534542472756598</v>
      </c>
      <c r="K976" s="6">
        <v>581.89</v>
      </c>
      <c r="L976" s="7">
        <v>571.874394170306</v>
      </c>
    </row>
    <row r="977" spans="1:12" x14ac:dyDescent="0.25">
      <c r="A977" s="4" t="s">
        <v>1023</v>
      </c>
      <c r="B977" s="4" t="s">
        <v>23</v>
      </c>
      <c r="C977" s="4">
        <v>120</v>
      </c>
      <c r="D977" s="4" t="s">
        <v>8</v>
      </c>
      <c r="E977" s="4" t="s">
        <v>9</v>
      </c>
      <c r="F977" s="4" t="s">
        <v>47</v>
      </c>
      <c r="G977" s="4" t="s">
        <v>1090</v>
      </c>
      <c r="H977" s="5">
        <v>141.97892858890901</v>
      </c>
      <c r="I977" s="5">
        <v>30.0968799167984</v>
      </c>
      <c r="K977" s="6">
        <v>275.36</v>
      </c>
      <c r="L977" s="7">
        <v>270.74691697718998</v>
      </c>
    </row>
    <row r="978" spans="1:12" x14ac:dyDescent="0.25">
      <c r="A978" s="4" t="s">
        <v>1024</v>
      </c>
      <c r="B978" s="4" t="s">
        <v>23</v>
      </c>
      <c r="C978" s="4">
        <v>120</v>
      </c>
      <c r="D978" s="4" t="s">
        <v>10</v>
      </c>
      <c r="E978" s="4" t="s">
        <v>9</v>
      </c>
      <c r="F978" s="4" t="s">
        <v>47</v>
      </c>
      <c r="G978" s="4" t="s">
        <v>1090</v>
      </c>
      <c r="H978" s="5">
        <v>141.97892858890901</v>
      </c>
      <c r="I978" s="5">
        <v>45.977410130422697</v>
      </c>
      <c r="K978" s="6">
        <v>366.19</v>
      </c>
      <c r="L978" s="7">
        <v>360.01774796745599</v>
      </c>
    </row>
    <row r="979" spans="1:12" x14ac:dyDescent="0.25">
      <c r="A979" s="4" t="s">
        <v>1025</v>
      </c>
      <c r="B979" s="4" t="s">
        <v>23</v>
      </c>
      <c r="C979" s="4">
        <v>120</v>
      </c>
      <c r="D979" s="4" t="s">
        <v>11</v>
      </c>
      <c r="E979" s="4" t="s">
        <v>9</v>
      </c>
      <c r="F979" s="4" t="s">
        <v>47</v>
      </c>
      <c r="G979" s="4" t="s">
        <v>1090</v>
      </c>
      <c r="H979" s="5">
        <v>141.97892858890901</v>
      </c>
      <c r="I979" s="5">
        <v>61.724315595439201</v>
      </c>
      <c r="K979" s="6">
        <v>426.4</v>
      </c>
      <c r="L979" s="7">
        <v>419.20867604171099</v>
      </c>
    </row>
    <row r="980" spans="1:12" x14ac:dyDescent="0.25">
      <c r="A980" s="4" t="s">
        <v>1026</v>
      </c>
      <c r="B980" s="4" t="s">
        <v>23</v>
      </c>
      <c r="C980" s="4">
        <v>120</v>
      </c>
      <c r="D980" s="4" t="s">
        <v>12</v>
      </c>
      <c r="E980" s="4" t="s">
        <v>9</v>
      </c>
      <c r="F980" s="4" t="s">
        <v>47</v>
      </c>
      <c r="G980" s="4" t="s">
        <v>1090</v>
      </c>
      <c r="H980" s="5">
        <v>141.97892858890901</v>
      </c>
      <c r="I980" s="5">
        <v>78.270030378087796</v>
      </c>
      <c r="K980" s="6">
        <v>489.02</v>
      </c>
      <c r="L980" s="7">
        <v>480.70437709043102</v>
      </c>
    </row>
    <row r="981" spans="1:12" x14ac:dyDescent="0.25">
      <c r="A981" s="4" t="s">
        <v>1027</v>
      </c>
      <c r="B981" s="4" t="s">
        <v>23</v>
      </c>
      <c r="C981" s="4">
        <v>120</v>
      </c>
      <c r="D981" s="4" t="s">
        <v>13</v>
      </c>
      <c r="E981" s="4" t="s">
        <v>9</v>
      </c>
      <c r="F981" s="4" t="s">
        <v>47</v>
      </c>
      <c r="G981" s="4" t="s">
        <v>1090</v>
      </c>
      <c r="H981" s="5">
        <v>141.97892858890901</v>
      </c>
      <c r="I981" s="5">
        <v>97.850036126132494</v>
      </c>
      <c r="K981" s="6">
        <v>518.66</v>
      </c>
      <c r="L981" s="7">
        <v>509.89771808997301</v>
      </c>
    </row>
    <row r="982" spans="1:12" x14ac:dyDescent="0.25">
      <c r="A982" s="4" t="s">
        <v>1028</v>
      </c>
      <c r="B982" s="4" t="s">
        <v>23</v>
      </c>
      <c r="C982" s="4">
        <v>120</v>
      </c>
      <c r="D982" s="4" t="s">
        <v>14</v>
      </c>
      <c r="E982" s="4" t="s">
        <v>9</v>
      </c>
      <c r="F982" s="4" t="s">
        <v>53</v>
      </c>
      <c r="G982" s="4" t="s">
        <v>1090</v>
      </c>
      <c r="H982" s="5">
        <v>141.97892858890901</v>
      </c>
      <c r="I982" s="5">
        <v>119.779673641822</v>
      </c>
      <c r="K982" s="6">
        <v>557.83000000000004</v>
      </c>
      <c r="L982" s="7">
        <v>548.38945427791396</v>
      </c>
    </row>
    <row r="983" spans="1:12" x14ac:dyDescent="0.25">
      <c r="A983" s="4" t="s">
        <v>1029</v>
      </c>
      <c r="B983" s="4" t="s">
        <v>23</v>
      </c>
      <c r="C983" s="4">
        <v>120</v>
      </c>
      <c r="D983" s="4" t="s">
        <v>1091</v>
      </c>
      <c r="E983" s="4" t="s">
        <v>9</v>
      </c>
      <c r="F983" s="4" t="s">
        <v>53</v>
      </c>
      <c r="G983" s="4" t="s">
        <v>1090</v>
      </c>
      <c r="H983" s="5">
        <v>141.97892858890901</v>
      </c>
      <c r="I983" s="5">
        <v>98.781529031977996</v>
      </c>
      <c r="K983" s="6">
        <v>502.54</v>
      </c>
      <c r="L983" s="7">
        <v>494.03107530992202</v>
      </c>
    </row>
    <row r="984" spans="1:12" x14ac:dyDescent="0.25">
      <c r="A984" s="4" t="s">
        <v>1030</v>
      </c>
      <c r="B984" s="4" t="s">
        <v>23</v>
      </c>
      <c r="C984" s="4">
        <v>120</v>
      </c>
      <c r="D984" s="4" t="s">
        <v>15</v>
      </c>
      <c r="E984" s="4" t="s">
        <v>9</v>
      </c>
      <c r="F984" s="4" t="s">
        <v>47</v>
      </c>
      <c r="G984" s="4" t="s">
        <v>1090</v>
      </c>
      <c r="H984" s="5">
        <v>141.97892858890901</v>
      </c>
      <c r="I984" s="5">
        <v>71.522085053392104</v>
      </c>
      <c r="K984" s="6">
        <v>516.80999999999995</v>
      </c>
      <c r="L984" s="7">
        <v>507.90277916359099</v>
      </c>
    </row>
    <row r="985" spans="1:12" x14ac:dyDescent="0.25">
      <c r="A985" s="4" t="s">
        <v>1031</v>
      </c>
      <c r="B985" s="4" t="s">
        <v>23</v>
      </c>
      <c r="C985" s="4">
        <v>120</v>
      </c>
      <c r="D985" s="4" t="s">
        <v>8</v>
      </c>
      <c r="E985" s="4" t="s">
        <v>16</v>
      </c>
      <c r="F985" s="4" t="s">
        <v>47</v>
      </c>
      <c r="G985" s="4" t="s">
        <v>1092</v>
      </c>
      <c r="H985" s="5">
        <v>141.97892858890901</v>
      </c>
      <c r="I985" s="5">
        <v>28.6029574798048</v>
      </c>
      <c r="K985" s="6">
        <v>522.91</v>
      </c>
      <c r="L985" s="7">
        <v>513.94610120142704</v>
      </c>
    </row>
    <row r="986" spans="1:12" x14ac:dyDescent="0.25">
      <c r="A986" s="4" t="s">
        <v>1032</v>
      </c>
      <c r="B986" s="4" t="s">
        <v>23</v>
      </c>
      <c r="C986" s="4">
        <v>120</v>
      </c>
      <c r="D986" s="4" t="s">
        <v>8</v>
      </c>
      <c r="E986" s="4" t="s">
        <v>16</v>
      </c>
      <c r="F986" s="4" t="s">
        <v>47</v>
      </c>
      <c r="G986" s="4" t="s">
        <v>1093</v>
      </c>
      <c r="H986" s="5"/>
      <c r="I986" s="5"/>
      <c r="K986" s="6">
        <v>422.88</v>
      </c>
      <c r="L986" s="7"/>
    </row>
    <row r="987" spans="1:12" x14ac:dyDescent="0.25">
      <c r="A987" s="4" t="s">
        <v>1033</v>
      </c>
      <c r="B987" s="4" t="s">
        <v>23</v>
      </c>
      <c r="C987" s="4">
        <v>120</v>
      </c>
      <c r="D987" s="4" t="s">
        <v>10</v>
      </c>
      <c r="E987" s="4" t="s">
        <v>16</v>
      </c>
      <c r="F987" s="4" t="s">
        <v>47</v>
      </c>
      <c r="G987" s="4" t="s">
        <v>1090</v>
      </c>
      <c r="H987" s="5">
        <v>141.97892858890901</v>
      </c>
      <c r="I987" s="5">
        <v>43.714925087283603</v>
      </c>
      <c r="K987" s="6">
        <v>657.04</v>
      </c>
      <c r="L987" s="7">
        <v>645.80454335901095</v>
      </c>
    </row>
    <row r="988" spans="1:12" x14ac:dyDescent="0.25">
      <c r="A988" s="4" t="s">
        <v>1034</v>
      </c>
      <c r="B988" s="4" t="s">
        <v>23</v>
      </c>
      <c r="C988" s="4">
        <v>120</v>
      </c>
      <c r="D988" s="4" t="s">
        <v>11</v>
      </c>
      <c r="E988" s="4" t="s">
        <v>16</v>
      </c>
      <c r="F988" s="4" t="s">
        <v>47</v>
      </c>
      <c r="G988" s="4" t="s">
        <v>1090</v>
      </c>
      <c r="H988" s="5">
        <v>141.97892858890901</v>
      </c>
      <c r="I988" s="5">
        <v>58.717979432541902</v>
      </c>
      <c r="K988" s="6">
        <v>730.53</v>
      </c>
      <c r="L988" s="7">
        <v>718.10030502544396</v>
      </c>
    </row>
    <row r="989" spans="1:12" x14ac:dyDescent="0.25">
      <c r="A989" s="4" t="s">
        <v>1035</v>
      </c>
      <c r="B989" s="4" t="s">
        <v>23</v>
      </c>
      <c r="C989" s="4">
        <v>120</v>
      </c>
      <c r="D989" s="4" t="s">
        <v>12</v>
      </c>
      <c r="E989" s="4" t="s">
        <v>16</v>
      </c>
      <c r="F989" s="4" t="s">
        <v>47</v>
      </c>
      <c r="G989" s="4" t="s">
        <v>1090</v>
      </c>
      <c r="H989" s="5">
        <v>141.97892858890901</v>
      </c>
      <c r="I989" s="5">
        <v>74.487572463171205</v>
      </c>
      <c r="K989" s="6">
        <v>780.52</v>
      </c>
      <c r="L989" s="7">
        <v>767.14965881152705</v>
      </c>
    </row>
    <row r="990" spans="1:12" x14ac:dyDescent="0.25">
      <c r="A990" s="4" t="s">
        <v>1036</v>
      </c>
      <c r="B990" s="4" t="s">
        <v>23</v>
      </c>
      <c r="C990" s="4">
        <v>120</v>
      </c>
      <c r="D990" s="4" t="s">
        <v>13</v>
      </c>
      <c r="E990" s="4" t="s">
        <v>16</v>
      </c>
      <c r="F990" s="4" t="s">
        <v>47</v>
      </c>
      <c r="G990" s="4" t="s">
        <v>1090</v>
      </c>
      <c r="H990" s="5">
        <v>141.97892858890901</v>
      </c>
      <c r="I990" s="5">
        <v>93.171933431151899</v>
      </c>
      <c r="K990" s="6">
        <v>837.61</v>
      </c>
      <c r="L990" s="7">
        <v>823.19626411866795</v>
      </c>
    </row>
    <row r="991" spans="1:12" x14ac:dyDescent="0.25">
      <c r="A991" s="4" t="s">
        <v>1037</v>
      </c>
      <c r="B991" s="4" t="s">
        <v>23</v>
      </c>
      <c r="C991" s="4">
        <v>120</v>
      </c>
      <c r="D991" s="4" t="s">
        <v>14</v>
      </c>
      <c r="E991" s="4" t="s">
        <v>16</v>
      </c>
      <c r="F991" s="4" t="s">
        <v>53</v>
      </c>
      <c r="G991" s="4" t="s">
        <v>1090</v>
      </c>
      <c r="H991" s="5">
        <v>141.97892858890901</v>
      </c>
      <c r="I991" s="5">
        <v>113.88364769311301</v>
      </c>
      <c r="K991" s="6">
        <v>994.53</v>
      </c>
      <c r="L991" s="7">
        <v>977.389978834673</v>
      </c>
    </row>
    <row r="992" spans="1:12" x14ac:dyDescent="0.25">
      <c r="A992" s="4" t="s">
        <v>1038</v>
      </c>
      <c r="B992" s="4" t="s">
        <v>23</v>
      </c>
      <c r="C992" s="4">
        <v>120</v>
      </c>
      <c r="D992" s="4" t="s">
        <v>1091</v>
      </c>
      <c r="E992" s="4" t="s">
        <v>16</v>
      </c>
      <c r="F992" s="4" t="s">
        <v>53</v>
      </c>
      <c r="G992" s="4" t="s">
        <v>1090</v>
      </c>
      <c r="H992" s="5">
        <v>141.97892858890901</v>
      </c>
      <c r="I992" s="5">
        <v>93.936276783412097</v>
      </c>
      <c r="K992" s="6">
        <v>932.69</v>
      </c>
      <c r="L992" s="7">
        <v>916.53190822857096</v>
      </c>
    </row>
    <row r="993" spans="1:12" x14ac:dyDescent="0.25">
      <c r="A993" s="4" t="s">
        <v>1039</v>
      </c>
      <c r="B993" s="4" t="s">
        <v>23</v>
      </c>
      <c r="C993" s="4">
        <v>120</v>
      </c>
      <c r="D993" s="4" t="s">
        <v>15</v>
      </c>
      <c r="E993" s="4" t="s">
        <v>16</v>
      </c>
      <c r="F993" s="4" t="s">
        <v>47</v>
      </c>
      <c r="G993" s="4" t="s">
        <v>1090</v>
      </c>
      <c r="H993" s="5">
        <v>141.97892858890901</v>
      </c>
      <c r="I993" s="5">
        <v>67.937047325297598</v>
      </c>
      <c r="K993" s="6">
        <v>837.88</v>
      </c>
      <c r="L993" s="7">
        <v>823.30330287775098</v>
      </c>
    </row>
    <row r="994" spans="1:12" x14ac:dyDescent="0.25">
      <c r="A994" s="4" t="s">
        <v>1040</v>
      </c>
      <c r="B994" s="4" t="s">
        <v>23</v>
      </c>
      <c r="C994" s="4">
        <v>120</v>
      </c>
      <c r="D994" s="4" t="s">
        <v>8</v>
      </c>
      <c r="E994" s="4" t="s">
        <v>17</v>
      </c>
      <c r="F994" s="4" t="s">
        <v>47</v>
      </c>
      <c r="G994" s="4" t="s">
        <v>1090</v>
      </c>
      <c r="H994" s="5">
        <v>141.97892858890901</v>
      </c>
      <c r="I994" s="5">
        <v>31.363504772755601</v>
      </c>
      <c r="K994" s="6">
        <v>416.39</v>
      </c>
      <c r="L994" s="7">
        <v>409.27582828125998</v>
      </c>
    </row>
    <row r="995" spans="1:12" x14ac:dyDescent="0.25">
      <c r="A995" s="4" t="s">
        <v>1041</v>
      </c>
      <c r="B995" s="4" t="s">
        <v>23</v>
      </c>
      <c r="C995" s="4">
        <v>120</v>
      </c>
      <c r="D995" s="4" t="s">
        <v>10</v>
      </c>
      <c r="E995" s="4" t="s">
        <v>17</v>
      </c>
      <c r="F995" s="4" t="s">
        <v>47</v>
      </c>
      <c r="G995" s="4" t="s">
        <v>1090</v>
      </c>
      <c r="H995" s="5">
        <v>141.97892858890901</v>
      </c>
      <c r="I995" s="5">
        <v>47.896862774957903</v>
      </c>
      <c r="K995" s="6">
        <v>524.57000000000005</v>
      </c>
      <c r="L995" s="7">
        <v>515.60202275715801</v>
      </c>
    </row>
    <row r="996" spans="1:12" x14ac:dyDescent="0.25">
      <c r="A996" s="4" t="s">
        <v>1042</v>
      </c>
      <c r="B996" s="4" t="s">
        <v>23</v>
      </c>
      <c r="C996" s="4">
        <v>120</v>
      </c>
      <c r="D996" s="4" t="s">
        <v>11</v>
      </c>
      <c r="E996" s="4" t="s">
        <v>17</v>
      </c>
      <c r="F996" s="4" t="s">
        <v>47</v>
      </c>
      <c r="G996" s="4" t="s">
        <v>1090</v>
      </c>
      <c r="H996" s="5">
        <v>141.97892858890901</v>
      </c>
      <c r="I996" s="5">
        <v>64.276787109221104</v>
      </c>
      <c r="K996" s="6">
        <v>583.85</v>
      </c>
      <c r="L996" s="7">
        <v>573.88685354229096</v>
      </c>
    </row>
    <row r="997" spans="1:12" x14ac:dyDescent="0.25">
      <c r="A997" s="4" t="s">
        <v>1043</v>
      </c>
      <c r="B997" s="4" t="s">
        <v>23</v>
      </c>
      <c r="C997" s="4">
        <v>120</v>
      </c>
      <c r="D997" s="4" t="s">
        <v>12</v>
      </c>
      <c r="E997" s="4" t="s">
        <v>17</v>
      </c>
      <c r="F997" s="4" t="s">
        <v>47</v>
      </c>
      <c r="G997" s="4" t="s">
        <v>1090</v>
      </c>
      <c r="H997" s="5">
        <v>141.97892858890901</v>
      </c>
      <c r="I997" s="5">
        <v>81.483377735621005</v>
      </c>
      <c r="K997" s="6">
        <v>647.96</v>
      </c>
      <c r="L997" s="7">
        <v>636.85531922901305</v>
      </c>
    </row>
    <row r="998" spans="1:12" x14ac:dyDescent="0.25">
      <c r="A998" s="4" t="s">
        <v>1044</v>
      </c>
      <c r="B998" s="4" t="s">
        <v>23</v>
      </c>
      <c r="C998" s="4">
        <v>120</v>
      </c>
      <c r="D998" s="4" t="s">
        <v>13</v>
      </c>
      <c r="E998" s="4" t="s">
        <v>17</v>
      </c>
      <c r="F998" s="4" t="s">
        <v>47</v>
      </c>
      <c r="G998" s="4" t="s">
        <v>1090</v>
      </c>
      <c r="H998" s="5">
        <v>141.97892858890901</v>
      </c>
      <c r="I998" s="5">
        <v>101.827630663272</v>
      </c>
      <c r="K998" s="6">
        <v>714.31</v>
      </c>
      <c r="L998" s="7">
        <v>702.06203055887897</v>
      </c>
    </row>
    <row r="999" spans="1:12" x14ac:dyDescent="0.25">
      <c r="A999" s="4" t="s">
        <v>1045</v>
      </c>
      <c r="B999" s="4" t="s">
        <v>23</v>
      </c>
      <c r="C999" s="4">
        <v>120</v>
      </c>
      <c r="D999" s="4" t="s">
        <v>14</v>
      </c>
      <c r="E999" s="4" t="s">
        <v>17</v>
      </c>
      <c r="F999" s="4" t="s">
        <v>53</v>
      </c>
      <c r="G999" s="4" t="s">
        <v>1090</v>
      </c>
      <c r="H999" s="5">
        <v>141.97892858890901</v>
      </c>
      <c r="I999" s="5">
        <v>124.781644926377</v>
      </c>
      <c r="K999" s="6">
        <v>749.27</v>
      </c>
      <c r="L999" s="7">
        <v>736.48964061645802</v>
      </c>
    </row>
    <row r="1000" spans="1:12" x14ac:dyDescent="0.25">
      <c r="A1000" s="4" t="s">
        <v>1046</v>
      </c>
      <c r="B1000" s="4" t="s">
        <v>23</v>
      </c>
      <c r="C1000" s="4">
        <v>120</v>
      </c>
      <c r="D1000" s="4" t="s">
        <v>1091</v>
      </c>
      <c r="E1000" s="4" t="s">
        <v>17</v>
      </c>
      <c r="F1000" s="4" t="s">
        <v>53</v>
      </c>
      <c r="G1000" s="4" t="s">
        <v>1090</v>
      </c>
      <c r="H1000" s="5">
        <v>141.97892858890901</v>
      </c>
      <c r="I1000" s="5">
        <v>102.89313120681599</v>
      </c>
      <c r="K1000" s="6">
        <v>713.52</v>
      </c>
      <c r="L1000" s="7">
        <v>701.18096016962102</v>
      </c>
    </row>
    <row r="1001" spans="1:12" x14ac:dyDescent="0.25">
      <c r="A1001" s="4" t="s">
        <v>1047</v>
      </c>
      <c r="B1001" s="4" t="s">
        <v>23</v>
      </c>
      <c r="C1001" s="4">
        <v>120</v>
      </c>
      <c r="D1001" s="4" t="s">
        <v>15</v>
      </c>
      <c r="E1001" s="4" t="s">
        <v>17</v>
      </c>
      <c r="F1001" s="4" t="s">
        <v>47</v>
      </c>
      <c r="G1001" s="4" t="s">
        <v>1090</v>
      </c>
      <c r="H1001" s="5">
        <v>141.97892858890901</v>
      </c>
      <c r="I1001" s="5">
        <v>74.559585301587205</v>
      </c>
      <c r="K1001" s="6">
        <v>709.52</v>
      </c>
      <c r="L1001" s="7">
        <v>697.27765964726495</v>
      </c>
    </row>
    <row r="1002" spans="1:12" x14ac:dyDescent="0.25">
      <c r="A1002" s="4" t="s">
        <v>1048</v>
      </c>
      <c r="B1002" s="4" t="s">
        <v>23</v>
      </c>
      <c r="C1002" s="4">
        <v>120</v>
      </c>
      <c r="D1002" s="4" t="s">
        <v>8</v>
      </c>
      <c r="E1002" s="4" t="s">
        <v>18</v>
      </c>
      <c r="F1002" s="4" t="s">
        <v>47</v>
      </c>
      <c r="G1002" s="4" t="s">
        <v>1090</v>
      </c>
      <c r="H1002" s="5">
        <v>141.97892858890901</v>
      </c>
      <c r="I1002" s="5">
        <v>26.2114940687296</v>
      </c>
      <c r="K1002" s="6">
        <v>287.63</v>
      </c>
      <c r="L1002" s="7">
        <v>282.77049322554802</v>
      </c>
    </row>
    <row r="1003" spans="1:12" x14ac:dyDescent="0.25">
      <c r="A1003" s="4" t="s">
        <v>1049</v>
      </c>
      <c r="B1003" s="4" t="s">
        <v>23</v>
      </c>
      <c r="C1003" s="4">
        <v>120</v>
      </c>
      <c r="D1003" s="4" t="s">
        <v>10</v>
      </c>
      <c r="E1003" s="4" t="s">
        <v>18</v>
      </c>
      <c r="F1003" s="4" t="s">
        <v>47</v>
      </c>
      <c r="G1003" s="4" t="s">
        <v>1090</v>
      </c>
      <c r="H1003" s="5">
        <v>141.97892858890901</v>
      </c>
      <c r="I1003" s="5">
        <v>40.059741065972702</v>
      </c>
      <c r="K1003" s="6">
        <v>386.59</v>
      </c>
      <c r="L1003" s="7">
        <v>380.04113196027799</v>
      </c>
    </row>
    <row r="1004" spans="1:12" x14ac:dyDescent="0.25">
      <c r="A1004" s="4" t="s">
        <v>1050</v>
      </c>
      <c r="B1004" s="4" t="s">
        <v>23</v>
      </c>
      <c r="C1004" s="4">
        <v>120</v>
      </c>
      <c r="D1004" s="4" t="s">
        <v>11</v>
      </c>
      <c r="E1004" s="4" t="s">
        <v>18</v>
      </c>
      <c r="F1004" s="4" t="s">
        <v>47</v>
      </c>
      <c r="G1004" s="4" t="s">
        <v>1090</v>
      </c>
      <c r="H1004" s="5">
        <v>141.97892858890901</v>
      </c>
      <c r="I1004" s="5">
        <v>53.807974316855898</v>
      </c>
      <c r="K1004" s="6">
        <v>430.43</v>
      </c>
      <c r="L1004" s="7">
        <v>423.16699957280002</v>
      </c>
    </row>
    <row r="1005" spans="1:12" x14ac:dyDescent="0.25">
      <c r="A1005" s="4" t="s">
        <v>1051</v>
      </c>
      <c r="B1005" s="4" t="s">
        <v>23</v>
      </c>
      <c r="C1005" s="4">
        <v>120</v>
      </c>
      <c r="D1005" s="4" t="s">
        <v>12</v>
      </c>
      <c r="E1005" s="4" t="s">
        <v>18</v>
      </c>
      <c r="F1005" s="4" t="s">
        <v>47</v>
      </c>
      <c r="G1005" s="4" t="s">
        <v>1090</v>
      </c>
      <c r="H1005" s="5">
        <v>141.97892858890901</v>
      </c>
      <c r="I1005" s="5">
        <v>68.258572164802402</v>
      </c>
      <c r="K1005" s="6">
        <v>464.51</v>
      </c>
      <c r="L1005" s="7">
        <v>456.60215594673599</v>
      </c>
    </row>
    <row r="1006" spans="1:12" x14ac:dyDescent="0.25">
      <c r="A1006" s="4" t="s">
        <v>1052</v>
      </c>
      <c r="B1006" s="4" t="s">
        <v>23</v>
      </c>
      <c r="C1006" s="4">
        <v>120</v>
      </c>
      <c r="D1006" s="4" t="s">
        <v>13</v>
      </c>
      <c r="E1006" s="4" t="s">
        <v>18</v>
      </c>
      <c r="F1006" s="4" t="s">
        <v>47</v>
      </c>
      <c r="G1006" s="4" t="s">
        <v>1090</v>
      </c>
      <c r="H1006" s="5">
        <v>141.97892858890901</v>
      </c>
      <c r="I1006" s="5">
        <v>85.379881363880799</v>
      </c>
      <c r="K1006" s="6">
        <v>486.81</v>
      </c>
      <c r="L1006" s="7">
        <v>478.54532708099799</v>
      </c>
    </row>
    <row r="1007" spans="1:12" x14ac:dyDescent="0.25">
      <c r="A1007" s="4" t="s">
        <v>1053</v>
      </c>
      <c r="B1007" s="4" t="s">
        <v>23</v>
      </c>
      <c r="C1007" s="4">
        <v>120</v>
      </c>
      <c r="D1007" s="4" t="s">
        <v>14</v>
      </c>
      <c r="E1007" s="4" t="s">
        <v>18</v>
      </c>
      <c r="F1007" s="4" t="s">
        <v>53</v>
      </c>
      <c r="G1007" s="4" t="s">
        <v>1090</v>
      </c>
      <c r="H1007" s="5">
        <v>141.97892858890901</v>
      </c>
      <c r="I1007" s="5">
        <v>104.361390152167</v>
      </c>
      <c r="K1007" s="6">
        <v>478.31</v>
      </c>
      <c r="L1007" s="7">
        <v>470.28969583290399</v>
      </c>
    </row>
    <row r="1008" spans="1:12" x14ac:dyDescent="0.25">
      <c r="A1008" s="4" t="s">
        <v>1054</v>
      </c>
      <c r="B1008" s="4" t="s">
        <v>23</v>
      </c>
      <c r="C1008" s="4">
        <v>120</v>
      </c>
      <c r="D1008" s="4" t="s">
        <v>1091</v>
      </c>
      <c r="E1008" s="4" t="s">
        <v>18</v>
      </c>
      <c r="F1008" s="4" t="s">
        <v>53</v>
      </c>
      <c r="G1008" s="4" t="s">
        <v>1090</v>
      </c>
      <c r="H1008" s="5">
        <v>141.97892858890901</v>
      </c>
      <c r="I1008" s="5">
        <v>86.081701157190395</v>
      </c>
      <c r="K1008" s="6">
        <v>441.26</v>
      </c>
      <c r="L1008" s="7">
        <v>433.84944280847901</v>
      </c>
    </row>
    <row r="1009" spans="1:12" x14ac:dyDescent="0.25">
      <c r="A1009" s="4" t="s">
        <v>1055</v>
      </c>
      <c r="B1009" s="4" t="s">
        <v>23</v>
      </c>
      <c r="C1009" s="4">
        <v>120</v>
      </c>
      <c r="D1009" s="4" t="s">
        <v>15</v>
      </c>
      <c r="E1009" s="4" t="s">
        <v>18</v>
      </c>
      <c r="F1009" s="4" t="s">
        <v>47</v>
      </c>
      <c r="G1009" s="4" t="s">
        <v>1090</v>
      </c>
      <c r="H1009" s="5">
        <v>141.97892858890901</v>
      </c>
      <c r="I1009" s="5">
        <v>62.257299392529198</v>
      </c>
      <c r="K1009" s="6">
        <v>517.77</v>
      </c>
      <c r="L1009" s="7">
        <v>508.814118396141</v>
      </c>
    </row>
    <row r="1010" spans="1:12" x14ac:dyDescent="0.25">
      <c r="A1010" s="4" t="s">
        <v>1056</v>
      </c>
      <c r="B1010" s="4" t="s">
        <v>23</v>
      </c>
      <c r="C1010" s="4">
        <v>120</v>
      </c>
      <c r="D1010" s="4" t="s">
        <v>8</v>
      </c>
      <c r="E1010" s="4" t="s">
        <v>19</v>
      </c>
      <c r="F1010" s="4" t="s">
        <v>47</v>
      </c>
      <c r="G1010" s="4" t="s">
        <v>1090</v>
      </c>
      <c r="H1010" s="5">
        <v>141.97892858890901</v>
      </c>
      <c r="I1010" s="5">
        <v>28.298548696632501</v>
      </c>
      <c r="K1010" s="6">
        <v>296.49</v>
      </c>
      <c r="L1010" s="7">
        <v>291.49874854270701</v>
      </c>
    </row>
    <row r="1011" spans="1:12" x14ac:dyDescent="0.25">
      <c r="A1011" s="4" t="s">
        <v>1057</v>
      </c>
      <c r="B1011" s="4" t="s">
        <v>23</v>
      </c>
      <c r="C1011" s="4">
        <v>120</v>
      </c>
      <c r="D1011" s="4" t="s">
        <v>10</v>
      </c>
      <c r="E1011" s="4" t="s">
        <v>19</v>
      </c>
      <c r="F1011" s="4" t="s">
        <v>47</v>
      </c>
      <c r="G1011" s="4" t="s">
        <v>1090</v>
      </c>
      <c r="H1011" s="5">
        <v>141.97892858890901</v>
      </c>
      <c r="I1011" s="5">
        <v>43.249333614118598</v>
      </c>
      <c r="K1011" s="6">
        <v>395.31</v>
      </c>
      <c r="L1011" s="7">
        <v>388.70134720541603</v>
      </c>
    </row>
    <row r="1012" spans="1:12" x14ac:dyDescent="0.25">
      <c r="A1012" s="4" t="s">
        <v>1058</v>
      </c>
      <c r="B1012" s="4" t="s">
        <v>23</v>
      </c>
      <c r="C1012" s="4">
        <v>120</v>
      </c>
      <c r="D1012" s="4" t="s">
        <v>11</v>
      </c>
      <c r="E1012" s="4" t="s">
        <v>19</v>
      </c>
      <c r="F1012" s="4" t="s">
        <v>47</v>
      </c>
      <c r="G1012" s="4" t="s">
        <v>1090</v>
      </c>
      <c r="H1012" s="5">
        <v>141.97892858890901</v>
      </c>
      <c r="I1012" s="5">
        <v>58.092040271117298</v>
      </c>
      <c r="K1012" s="6">
        <v>453.89</v>
      </c>
      <c r="L1012" s="7">
        <v>446.31364539014203</v>
      </c>
    </row>
    <row r="1013" spans="1:12" x14ac:dyDescent="0.25">
      <c r="A1013" s="4" t="s">
        <v>1059</v>
      </c>
      <c r="B1013" s="4" t="s">
        <v>23</v>
      </c>
      <c r="C1013" s="4">
        <v>120</v>
      </c>
      <c r="D1013" s="4" t="s">
        <v>12</v>
      </c>
      <c r="E1013" s="4" t="s">
        <v>19</v>
      </c>
      <c r="F1013" s="4" t="s">
        <v>47</v>
      </c>
      <c r="G1013" s="4" t="s">
        <v>1090</v>
      </c>
      <c r="H1013" s="5">
        <v>141.97892858890901</v>
      </c>
      <c r="I1013" s="5">
        <v>73.692994980968194</v>
      </c>
      <c r="K1013" s="6">
        <v>474.19</v>
      </c>
      <c r="L1013" s="7">
        <v>466.11190661684202</v>
      </c>
    </row>
    <row r="1014" spans="1:12" x14ac:dyDescent="0.25">
      <c r="A1014" s="4" t="s">
        <v>1060</v>
      </c>
      <c r="B1014" s="4" t="s">
        <v>23</v>
      </c>
      <c r="C1014" s="4">
        <v>120</v>
      </c>
      <c r="D1014" s="4" t="s">
        <v>13</v>
      </c>
      <c r="E1014" s="4" t="s">
        <v>19</v>
      </c>
      <c r="F1014" s="4" t="s">
        <v>47</v>
      </c>
      <c r="G1014" s="4" t="s">
        <v>1090</v>
      </c>
      <c r="H1014" s="5">
        <v>141.97892858890901</v>
      </c>
      <c r="I1014" s="5">
        <v>92.177138744806101</v>
      </c>
      <c r="K1014" s="6">
        <v>510.23</v>
      </c>
      <c r="L1014" s="7">
        <v>501.59590772044101</v>
      </c>
    </row>
    <row r="1015" spans="1:12" x14ac:dyDescent="0.25">
      <c r="A1015" s="4" t="s">
        <v>1061</v>
      </c>
      <c r="B1015" s="4" t="s">
        <v>23</v>
      </c>
      <c r="C1015" s="4">
        <v>120</v>
      </c>
      <c r="D1015" s="4" t="s">
        <v>14</v>
      </c>
      <c r="E1015" s="4" t="s">
        <v>19</v>
      </c>
      <c r="F1015" s="4" t="s">
        <v>53</v>
      </c>
      <c r="G1015" s="4" t="s">
        <v>1090</v>
      </c>
      <c r="H1015" s="5">
        <v>141.97892858890901</v>
      </c>
      <c r="I1015" s="5">
        <v>112.670747958569</v>
      </c>
      <c r="K1015" s="6">
        <v>665.3</v>
      </c>
      <c r="L1015" s="7">
        <v>654.003981523059</v>
      </c>
    </row>
    <row r="1016" spans="1:12" x14ac:dyDescent="0.25">
      <c r="A1016" s="4" t="s">
        <v>1062</v>
      </c>
      <c r="B1016" s="4" t="s">
        <v>23</v>
      </c>
      <c r="C1016" s="4">
        <v>120</v>
      </c>
      <c r="D1016" s="4" t="s">
        <v>1091</v>
      </c>
      <c r="E1016" s="4" t="s">
        <v>19</v>
      </c>
      <c r="F1016" s="4" t="s">
        <v>53</v>
      </c>
      <c r="G1016" s="4" t="s">
        <v>1090</v>
      </c>
      <c r="H1016" s="5">
        <v>141.97892858890901</v>
      </c>
      <c r="I1016" s="5">
        <v>92.935516130242306</v>
      </c>
      <c r="K1016" s="6">
        <v>588.08000000000004</v>
      </c>
      <c r="L1016" s="7">
        <v>578.12632154318499</v>
      </c>
    </row>
    <row r="1017" spans="1:12" x14ac:dyDescent="0.25">
      <c r="A1017" s="4" t="s">
        <v>1063</v>
      </c>
      <c r="B1017" s="4" t="s">
        <v>23</v>
      </c>
      <c r="C1017" s="4">
        <v>120</v>
      </c>
      <c r="D1017" s="4" t="s">
        <v>15</v>
      </c>
      <c r="E1017" s="4" t="s">
        <v>19</v>
      </c>
      <c r="F1017" s="4" t="s">
        <v>47</v>
      </c>
      <c r="G1017" s="4" t="s">
        <v>1090</v>
      </c>
      <c r="H1017" s="5">
        <v>141.97892858890901</v>
      </c>
      <c r="I1017" s="5">
        <v>67.214646842178595</v>
      </c>
      <c r="K1017" s="6">
        <v>536.67999999999995</v>
      </c>
      <c r="L1017" s="7">
        <v>527.40954836083495</v>
      </c>
    </row>
    <row r="1018" spans="1:12" x14ac:dyDescent="0.25">
      <c r="A1018" s="4" t="s">
        <v>1064</v>
      </c>
      <c r="B1018" s="4" t="s">
        <v>23</v>
      </c>
      <c r="C1018" s="4">
        <v>120</v>
      </c>
      <c r="D1018" s="4" t="s">
        <v>8</v>
      </c>
      <c r="E1018" s="4" t="s">
        <v>20</v>
      </c>
      <c r="F1018" s="4" t="s">
        <v>47</v>
      </c>
      <c r="G1018" s="4" t="s">
        <v>1090</v>
      </c>
      <c r="H1018" s="5">
        <v>141.97892858890901</v>
      </c>
      <c r="I1018" s="5">
        <v>29.2038180177742</v>
      </c>
      <c r="K1018" s="6">
        <v>317.73</v>
      </c>
      <c r="L1018" s="7">
        <v>312.36781848002499</v>
      </c>
    </row>
    <row r="1019" spans="1:12" x14ac:dyDescent="0.25">
      <c r="A1019" s="4" t="s">
        <v>1065</v>
      </c>
      <c r="B1019" s="4" t="s">
        <v>23</v>
      </c>
      <c r="C1019" s="4">
        <v>120</v>
      </c>
      <c r="D1019" s="4" t="s">
        <v>10</v>
      </c>
      <c r="E1019" s="4" t="s">
        <v>20</v>
      </c>
      <c r="F1019" s="4" t="s">
        <v>47</v>
      </c>
      <c r="G1019" s="4" t="s">
        <v>1090</v>
      </c>
      <c r="H1019" s="5">
        <v>141.97892858890901</v>
      </c>
      <c r="I1019" s="5">
        <v>44.6098523436305</v>
      </c>
      <c r="K1019" s="6">
        <v>416.35</v>
      </c>
      <c r="L1019" s="7">
        <v>409.27488575962201</v>
      </c>
    </row>
    <row r="1020" spans="1:12" x14ac:dyDescent="0.25">
      <c r="A1020" s="4" t="s">
        <v>1066</v>
      </c>
      <c r="B1020" s="4" t="s">
        <v>23</v>
      </c>
      <c r="C1020" s="4">
        <v>120</v>
      </c>
      <c r="D1020" s="4" t="s">
        <v>11</v>
      </c>
      <c r="E1020" s="4" t="s">
        <v>20</v>
      </c>
      <c r="F1020" s="4" t="s">
        <v>47</v>
      </c>
      <c r="G1020" s="4" t="s">
        <v>1090</v>
      </c>
      <c r="H1020" s="5">
        <v>141.97892858890901</v>
      </c>
      <c r="I1020" s="5">
        <v>59.883228078508203</v>
      </c>
      <c r="K1020" s="6">
        <v>470.28</v>
      </c>
      <c r="L1020" s="7">
        <v>462.30740922778699</v>
      </c>
    </row>
    <row r="1021" spans="1:12" x14ac:dyDescent="0.25">
      <c r="A1021" s="4" t="s">
        <v>1067</v>
      </c>
      <c r="B1021" s="4" t="s">
        <v>23</v>
      </c>
      <c r="C1021" s="4">
        <v>120</v>
      </c>
      <c r="D1021" s="4" t="s">
        <v>12</v>
      </c>
      <c r="E1021" s="4" t="s">
        <v>20</v>
      </c>
      <c r="F1021" s="4" t="s">
        <v>47</v>
      </c>
      <c r="G1021" s="4" t="s">
        <v>1090</v>
      </c>
      <c r="H1021" s="5">
        <v>141.97892858890901</v>
      </c>
      <c r="I1021" s="5">
        <v>75.930490220915502</v>
      </c>
      <c r="K1021" s="6">
        <v>513.9</v>
      </c>
      <c r="L1021" s="7">
        <v>505.14721705756898</v>
      </c>
    </row>
    <row r="1022" spans="1:12" x14ac:dyDescent="0.25">
      <c r="A1022" s="4" t="s">
        <v>1068</v>
      </c>
      <c r="B1022" s="4" t="s">
        <v>23</v>
      </c>
      <c r="C1022" s="4">
        <v>120</v>
      </c>
      <c r="D1022" s="4" t="s">
        <v>13</v>
      </c>
      <c r="E1022" s="4" t="s">
        <v>20</v>
      </c>
      <c r="F1022" s="4" t="s">
        <v>47</v>
      </c>
      <c r="G1022" s="4" t="s">
        <v>1090</v>
      </c>
      <c r="H1022" s="5">
        <v>141.97892858890901</v>
      </c>
      <c r="I1022" s="5">
        <v>94.916859642240695</v>
      </c>
      <c r="K1022" s="6">
        <v>547.5</v>
      </c>
      <c r="L1022" s="7">
        <v>538.16236465625195</v>
      </c>
    </row>
    <row r="1023" spans="1:12" x14ac:dyDescent="0.25">
      <c r="A1023" s="4" t="s">
        <v>1069</v>
      </c>
      <c r="B1023" s="4" t="s">
        <v>23</v>
      </c>
      <c r="C1023" s="4">
        <v>120</v>
      </c>
      <c r="D1023" s="4" t="s">
        <v>14</v>
      </c>
      <c r="E1023" s="4" t="s">
        <v>20</v>
      </c>
      <c r="F1023" s="4" t="s">
        <v>53</v>
      </c>
      <c r="G1023" s="4" t="s">
        <v>1090</v>
      </c>
      <c r="H1023" s="5">
        <v>141.97892858890901</v>
      </c>
      <c r="I1023" s="5">
        <v>116.217236700138</v>
      </c>
      <c r="K1023" s="6">
        <v>588.24</v>
      </c>
      <c r="L1023" s="7">
        <v>578.20278242911502</v>
      </c>
    </row>
    <row r="1024" spans="1:12" x14ac:dyDescent="0.25">
      <c r="A1024" s="4" t="s">
        <v>1070</v>
      </c>
      <c r="B1024" s="4" t="s">
        <v>23</v>
      </c>
      <c r="C1024" s="4">
        <v>120</v>
      </c>
      <c r="D1024" s="4" t="s">
        <v>1091</v>
      </c>
      <c r="E1024" s="4" t="s">
        <v>20</v>
      </c>
      <c r="F1024" s="4" t="s">
        <v>53</v>
      </c>
      <c r="G1024" s="4" t="s">
        <v>1090</v>
      </c>
      <c r="H1024" s="5">
        <v>141.97892858890901</v>
      </c>
      <c r="I1024" s="5">
        <v>95.840759641292095</v>
      </c>
      <c r="K1024" s="6">
        <v>499.75</v>
      </c>
      <c r="L1024" s="7">
        <v>491.24975212189298</v>
      </c>
    </row>
    <row r="1025" spans="1:12" x14ac:dyDescent="0.25">
      <c r="A1025" s="4" t="s">
        <v>1071</v>
      </c>
      <c r="B1025" s="4" t="s">
        <v>23</v>
      </c>
      <c r="C1025" s="4">
        <v>120</v>
      </c>
      <c r="D1025" s="4" t="s">
        <v>15</v>
      </c>
      <c r="E1025" s="4" t="s">
        <v>20</v>
      </c>
      <c r="F1025" s="4" t="s">
        <v>47</v>
      </c>
      <c r="G1025" s="4" t="s">
        <v>1090</v>
      </c>
      <c r="H1025" s="5">
        <v>141.97892858890901</v>
      </c>
      <c r="I1025" s="5">
        <v>69.405621833510097</v>
      </c>
      <c r="K1025" s="6">
        <v>558.74</v>
      </c>
      <c r="L1025" s="7">
        <v>549.10548444027597</v>
      </c>
    </row>
    <row r="1026" spans="1:12" x14ac:dyDescent="0.25">
      <c r="A1026" s="4" t="s">
        <v>1072</v>
      </c>
      <c r="B1026" s="4" t="s">
        <v>23</v>
      </c>
      <c r="C1026" s="4">
        <v>120</v>
      </c>
      <c r="D1026" s="4" t="s">
        <v>8</v>
      </c>
      <c r="E1026" s="4" t="s">
        <v>21</v>
      </c>
      <c r="F1026" s="4" t="s">
        <v>47</v>
      </c>
      <c r="G1026" s="4" t="s">
        <v>1090</v>
      </c>
      <c r="H1026" s="5">
        <v>141.97892858890901</v>
      </c>
      <c r="I1026" s="5">
        <v>27.3070440060376</v>
      </c>
      <c r="K1026" s="6">
        <v>368.76</v>
      </c>
      <c r="L1026" s="7">
        <v>362.49478838865701</v>
      </c>
    </row>
    <row r="1027" spans="1:12" x14ac:dyDescent="0.25">
      <c r="A1027" s="4" t="s">
        <v>1073</v>
      </c>
      <c r="B1027" s="4" t="s">
        <v>23</v>
      </c>
      <c r="C1027" s="4">
        <v>120</v>
      </c>
      <c r="D1027" s="4" t="s">
        <v>10</v>
      </c>
      <c r="E1027" s="4" t="s">
        <v>21</v>
      </c>
      <c r="F1027" s="4" t="s">
        <v>47</v>
      </c>
      <c r="G1027" s="4" t="s">
        <v>1090</v>
      </c>
      <c r="H1027" s="5">
        <v>141.97892858890901</v>
      </c>
      <c r="I1027" s="5">
        <v>41.684438142450503</v>
      </c>
      <c r="K1027" s="6">
        <v>472.82</v>
      </c>
      <c r="L1027" s="7">
        <v>464.746966957795</v>
      </c>
    </row>
    <row r="1028" spans="1:12" x14ac:dyDescent="0.25">
      <c r="A1028" s="4" t="s">
        <v>1074</v>
      </c>
      <c r="B1028" s="4" t="s">
        <v>23</v>
      </c>
      <c r="C1028" s="4">
        <v>120</v>
      </c>
      <c r="D1028" s="4" t="s">
        <v>11</v>
      </c>
      <c r="E1028" s="4" t="s">
        <v>21</v>
      </c>
      <c r="F1028" s="4" t="s">
        <v>47</v>
      </c>
      <c r="G1028" s="4" t="s">
        <v>1090</v>
      </c>
      <c r="H1028" s="5">
        <v>141.97892858890901</v>
      </c>
      <c r="I1028" s="5">
        <v>55.912193712065097</v>
      </c>
      <c r="K1028" s="6">
        <v>514.89</v>
      </c>
      <c r="L1028" s="7">
        <v>506.12743953636101</v>
      </c>
    </row>
    <row r="1029" spans="1:12" x14ac:dyDescent="0.25">
      <c r="A1029" s="4" t="s">
        <v>1075</v>
      </c>
      <c r="B1029" s="4" t="s">
        <v>23</v>
      </c>
      <c r="C1029" s="4">
        <v>120</v>
      </c>
      <c r="D1029" s="4" t="s">
        <v>12</v>
      </c>
      <c r="E1029" s="4" t="s">
        <v>21</v>
      </c>
      <c r="F1029" s="4" t="s">
        <v>47</v>
      </c>
      <c r="G1029" s="4" t="s">
        <v>1090</v>
      </c>
      <c r="H1029" s="5">
        <v>141.97892858890901</v>
      </c>
      <c r="I1029" s="5">
        <v>70.853211526237402</v>
      </c>
      <c r="K1029" s="6">
        <v>545.16</v>
      </c>
      <c r="L1029" s="7">
        <v>535.85959067131398</v>
      </c>
    </row>
    <row r="1030" spans="1:12" x14ac:dyDescent="0.25">
      <c r="A1030" s="4" t="s">
        <v>1076</v>
      </c>
      <c r="B1030" s="4" t="s">
        <v>23</v>
      </c>
      <c r="C1030" s="4">
        <v>120</v>
      </c>
      <c r="D1030" s="4" t="s">
        <v>13</v>
      </c>
      <c r="E1030" s="4" t="s">
        <v>21</v>
      </c>
      <c r="F1030" s="4" t="s">
        <v>47</v>
      </c>
      <c r="G1030" s="4" t="s">
        <v>1090</v>
      </c>
      <c r="H1030" s="5">
        <v>141.97892858890901</v>
      </c>
      <c r="I1030" s="5">
        <v>88.498626374196803</v>
      </c>
      <c r="K1030" s="6">
        <v>575.16999999999996</v>
      </c>
      <c r="L1030" s="7">
        <v>565.34991913022304</v>
      </c>
    </row>
    <row r="1031" spans="1:12" x14ac:dyDescent="0.25">
      <c r="A1031" s="4" t="s">
        <v>1077</v>
      </c>
      <c r="B1031" s="4" t="s">
        <v>23</v>
      </c>
      <c r="C1031" s="4">
        <v>120</v>
      </c>
      <c r="D1031" s="4" t="s">
        <v>14</v>
      </c>
      <c r="E1031" s="4" t="s">
        <v>21</v>
      </c>
      <c r="F1031" s="4" t="s">
        <v>53</v>
      </c>
      <c r="G1031" s="4" t="s">
        <v>1090</v>
      </c>
      <c r="H1031" s="5">
        <v>141.97892858890901</v>
      </c>
      <c r="I1031" s="5">
        <v>108.59857532623199</v>
      </c>
      <c r="K1031" s="6">
        <v>658.35</v>
      </c>
      <c r="L1031" s="7">
        <v>647.24349869760897</v>
      </c>
    </row>
    <row r="1032" spans="1:12" x14ac:dyDescent="0.25">
      <c r="A1032" s="4" t="s">
        <v>1078</v>
      </c>
      <c r="B1032" s="4" t="s">
        <v>23</v>
      </c>
      <c r="C1032" s="4">
        <v>120</v>
      </c>
      <c r="D1032" s="4" t="s">
        <v>1091</v>
      </c>
      <c r="E1032" s="4" t="s">
        <v>21</v>
      </c>
      <c r="F1032" s="4" t="s">
        <v>53</v>
      </c>
      <c r="G1032" s="4" t="s">
        <v>1090</v>
      </c>
      <c r="H1032" s="5">
        <v>141.97892858890901</v>
      </c>
      <c r="I1032" s="5">
        <v>89.533510541221801</v>
      </c>
      <c r="K1032" s="6">
        <v>616.29999999999995</v>
      </c>
      <c r="L1032" s="7">
        <v>605.75659462249803</v>
      </c>
    </row>
    <row r="1033" spans="1:12" x14ac:dyDescent="0.25">
      <c r="A1033" s="4" t="s">
        <v>1079</v>
      </c>
      <c r="B1033" s="4" t="s">
        <v>23</v>
      </c>
      <c r="C1033" s="4">
        <v>120</v>
      </c>
      <c r="D1033" s="4" t="s">
        <v>15</v>
      </c>
      <c r="E1033" s="4" t="s">
        <v>21</v>
      </c>
      <c r="F1033" s="4" t="s">
        <v>47</v>
      </c>
      <c r="G1033" s="4" t="s">
        <v>1090</v>
      </c>
      <c r="H1033" s="5">
        <v>141.97892858890901</v>
      </c>
      <c r="I1033" s="5">
        <v>64.947523510523894</v>
      </c>
      <c r="K1033" s="6">
        <v>617.84</v>
      </c>
      <c r="L1033" s="7">
        <v>607.15356715387998</v>
      </c>
    </row>
    <row r="1034" spans="1:12" x14ac:dyDescent="0.25">
      <c r="A1034" s="4" t="s">
        <v>1080</v>
      </c>
      <c r="B1034" s="4" t="s">
        <v>23</v>
      </c>
      <c r="C1034" s="4">
        <v>120</v>
      </c>
      <c r="D1034" s="4" t="s">
        <v>8</v>
      </c>
      <c r="E1034" s="4" t="s">
        <v>22</v>
      </c>
      <c r="F1034" s="4" t="s">
        <v>47</v>
      </c>
      <c r="G1034" s="4" t="s">
        <v>1090</v>
      </c>
      <c r="H1034" s="5">
        <v>141.97892858890901</v>
      </c>
      <c r="I1034" s="5">
        <v>25.527427722600098</v>
      </c>
      <c r="K1034" s="6">
        <v>268.49</v>
      </c>
      <c r="L1034" s="7">
        <v>264.013773762185</v>
      </c>
    </row>
    <row r="1035" spans="1:12" x14ac:dyDescent="0.25">
      <c r="A1035" s="4" t="s">
        <v>1081</v>
      </c>
      <c r="B1035" s="4" t="s">
        <v>23</v>
      </c>
      <c r="C1035" s="4">
        <v>120</v>
      </c>
      <c r="D1035" s="4" t="s">
        <v>10</v>
      </c>
      <c r="E1035" s="4" t="s">
        <v>22</v>
      </c>
      <c r="F1035" s="4" t="s">
        <v>47</v>
      </c>
      <c r="G1035" s="4" t="s">
        <v>1090</v>
      </c>
      <c r="H1035" s="5">
        <v>141.97892858890901</v>
      </c>
      <c r="I1035" s="5">
        <v>38.9903255267539</v>
      </c>
      <c r="K1035" s="6">
        <v>350.8</v>
      </c>
      <c r="L1035" s="7">
        <v>344.943874725851</v>
      </c>
    </row>
    <row r="1036" spans="1:12" x14ac:dyDescent="0.25">
      <c r="A1036" s="4" t="s">
        <v>1082</v>
      </c>
      <c r="B1036" s="4" t="s">
        <v>23</v>
      </c>
      <c r="C1036" s="4">
        <v>120</v>
      </c>
      <c r="D1036" s="4" t="s">
        <v>11</v>
      </c>
      <c r="E1036" s="4" t="s">
        <v>22</v>
      </c>
      <c r="F1036" s="4" t="s">
        <v>47</v>
      </c>
      <c r="G1036" s="4" t="s">
        <v>1090</v>
      </c>
      <c r="H1036" s="5">
        <v>141.97892858890901</v>
      </c>
      <c r="I1036" s="5">
        <v>52.333867080331402</v>
      </c>
      <c r="K1036" s="6">
        <v>397.03</v>
      </c>
      <c r="L1036" s="7">
        <v>390.37297210565703</v>
      </c>
    </row>
    <row r="1037" spans="1:12" x14ac:dyDescent="0.25">
      <c r="A1037" s="4" t="s">
        <v>1083</v>
      </c>
      <c r="B1037" s="4" t="s">
        <v>23</v>
      </c>
      <c r="C1037" s="4">
        <v>120</v>
      </c>
      <c r="D1037" s="4" t="s">
        <v>12</v>
      </c>
      <c r="E1037" s="4" t="s">
        <v>22</v>
      </c>
      <c r="F1037" s="4" t="s">
        <v>47</v>
      </c>
      <c r="G1037" s="4" t="s">
        <v>1090</v>
      </c>
      <c r="H1037" s="5">
        <v>141.97892858890901</v>
      </c>
      <c r="I1037" s="5">
        <v>66.352491958953195</v>
      </c>
      <c r="K1037" s="6">
        <v>434.37</v>
      </c>
      <c r="L1037" s="7">
        <v>427.03097770591103</v>
      </c>
    </row>
    <row r="1038" spans="1:12" x14ac:dyDescent="0.25">
      <c r="A1038" s="4" t="s">
        <v>1084</v>
      </c>
      <c r="B1038" s="4" t="s">
        <v>23</v>
      </c>
      <c r="C1038" s="4">
        <v>120</v>
      </c>
      <c r="D1038" s="4" t="s">
        <v>13</v>
      </c>
      <c r="E1038" s="4" t="s">
        <v>22</v>
      </c>
      <c r="F1038" s="4" t="s">
        <v>47</v>
      </c>
      <c r="G1038" s="4" t="s">
        <v>1090</v>
      </c>
      <c r="H1038" s="5">
        <v>141.97892858890901</v>
      </c>
      <c r="I1038" s="5">
        <v>82.934399333965999</v>
      </c>
      <c r="K1038" s="6">
        <v>455.07</v>
      </c>
      <c r="L1038" s="7">
        <v>447.40133054954299</v>
      </c>
    </row>
    <row r="1039" spans="1:12" x14ac:dyDescent="0.25">
      <c r="A1039" s="4" t="s">
        <v>1085</v>
      </c>
      <c r="B1039" s="4" t="s">
        <v>23</v>
      </c>
      <c r="C1039" s="4">
        <v>120</v>
      </c>
      <c r="D1039" s="4" t="s">
        <v>14</v>
      </c>
      <c r="E1039" s="4" t="s">
        <v>22</v>
      </c>
      <c r="F1039" s="4" t="s">
        <v>53</v>
      </c>
      <c r="G1039" s="4" t="s">
        <v>1090</v>
      </c>
      <c r="H1039" s="5">
        <v>141.97892858890901</v>
      </c>
      <c r="I1039" s="5">
        <v>101.577634809762</v>
      </c>
      <c r="K1039" s="6">
        <v>469.49</v>
      </c>
      <c r="L1039" s="7">
        <v>461.59817599738</v>
      </c>
    </row>
    <row r="1040" spans="1:12" x14ac:dyDescent="0.25">
      <c r="A1040" s="4" t="s">
        <v>1086</v>
      </c>
      <c r="B1040" s="4" t="s">
        <v>23</v>
      </c>
      <c r="C1040" s="4">
        <v>120</v>
      </c>
      <c r="D1040" s="4" t="s">
        <v>1091</v>
      </c>
      <c r="E1040" s="4" t="s">
        <v>22</v>
      </c>
      <c r="F1040" s="4" t="s">
        <v>53</v>
      </c>
      <c r="G1040" s="4" t="s">
        <v>1090</v>
      </c>
      <c r="H1040" s="5">
        <v>141.97892858890901</v>
      </c>
      <c r="I1040" s="5">
        <v>83.764701776746506</v>
      </c>
      <c r="K1040" s="6">
        <v>435.98</v>
      </c>
      <c r="L1040" s="7">
        <v>428.62115711367397</v>
      </c>
    </row>
    <row r="1041" spans="1:12" x14ac:dyDescent="0.25">
      <c r="A1041" s="4" t="s">
        <v>1087</v>
      </c>
      <c r="B1041" s="4" t="s">
        <v>23</v>
      </c>
      <c r="C1041" s="4">
        <v>120</v>
      </c>
      <c r="D1041" s="4" t="s">
        <v>15</v>
      </c>
      <c r="E1041" s="4" t="s">
        <v>22</v>
      </c>
      <c r="F1041" s="4" t="s">
        <v>47</v>
      </c>
      <c r="G1041" s="4" t="s">
        <v>1090</v>
      </c>
      <c r="H1041" s="5">
        <v>141.97892858890901</v>
      </c>
      <c r="I1041" s="5">
        <v>60.674917732182799</v>
      </c>
      <c r="K1041" s="6">
        <v>490.29</v>
      </c>
      <c r="L1041" s="7">
        <v>481.85469645250203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9E518-81EB-4C3A-9836-89DEAC38C36D}">
  <dimension ref="A1:H73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I2" sqref="I2"/>
    </sheetView>
  </sheetViews>
  <sheetFormatPr defaultRowHeight="15" x14ac:dyDescent="0.25"/>
  <cols>
    <col min="1" max="1" width="12.25" style="3" bestFit="1" customWidth="1"/>
    <col min="2" max="2" width="12.75" style="3" bestFit="1" customWidth="1"/>
    <col min="3" max="3" width="9.875" style="3" bestFit="1" customWidth="1"/>
    <col min="4" max="4" width="55.875" style="3" bestFit="1" customWidth="1"/>
    <col min="5" max="5" width="19.5" style="3" bestFit="1" customWidth="1"/>
    <col min="6" max="6" width="19.875" style="3" bestFit="1" customWidth="1"/>
    <col min="7" max="7" width="21.375" style="3" bestFit="1" customWidth="1"/>
    <col min="8" max="8" width="7.25" style="3" bestFit="1" customWidth="1"/>
    <col min="9" max="16384" width="9" style="3"/>
  </cols>
  <sheetData>
    <row r="1" spans="1:8" x14ac:dyDescent="0.25">
      <c r="A1" s="1" t="s">
        <v>45</v>
      </c>
      <c r="B1" s="1" t="s">
        <v>1115</v>
      </c>
      <c r="C1" s="1" t="s">
        <v>1206</v>
      </c>
      <c r="D1" s="1" t="s">
        <v>3</v>
      </c>
      <c r="E1" s="1" t="s">
        <v>1088</v>
      </c>
      <c r="F1" s="2" t="s">
        <v>4</v>
      </c>
      <c r="G1" s="2" t="s">
        <v>5</v>
      </c>
      <c r="H1" s="2" t="s">
        <v>6</v>
      </c>
    </row>
    <row r="2" spans="1:8" x14ac:dyDescent="0.25">
      <c r="A2" s="4" t="s">
        <v>1119</v>
      </c>
      <c r="B2" s="4">
        <v>2</v>
      </c>
      <c r="C2" s="4">
        <v>30</v>
      </c>
      <c r="D2" s="4" t="s">
        <v>9</v>
      </c>
      <c r="E2" s="4" t="s">
        <v>53</v>
      </c>
      <c r="F2" s="76">
        <v>30</v>
      </c>
      <c r="G2" s="77">
        <v>10.11467298</v>
      </c>
      <c r="H2" s="6">
        <v>38.702426218293198</v>
      </c>
    </row>
    <row r="3" spans="1:8" x14ac:dyDescent="0.25">
      <c r="A3" s="4" t="s">
        <v>1122</v>
      </c>
      <c r="B3" s="4">
        <v>2</v>
      </c>
      <c r="C3" s="4">
        <v>30</v>
      </c>
      <c r="D3" s="4" t="s">
        <v>16</v>
      </c>
      <c r="E3" s="4" t="s">
        <v>53</v>
      </c>
      <c r="F3" s="76">
        <v>30</v>
      </c>
      <c r="G3" s="77">
        <v>9.3393108700000003</v>
      </c>
      <c r="H3" s="6">
        <v>67.588149449723204</v>
      </c>
    </row>
    <row r="4" spans="1:8" x14ac:dyDescent="0.25">
      <c r="A4" s="4" t="s">
        <v>1123</v>
      </c>
      <c r="B4" s="4">
        <v>2</v>
      </c>
      <c r="C4" s="4">
        <v>30</v>
      </c>
      <c r="D4" s="4" t="s">
        <v>17</v>
      </c>
      <c r="E4" s="4" t="s">
        <v>53</v>
      </c>
      <c r="F4" s="76">
        <v>30</v>
      </c>
      <c r="G4" s="77">
        <v>10.4705517</v>
      </c>
      <c r="H4" s="6">
        <v>56.078178150172299</v>
      </c>
    </row>
    <row r="5" spans="1:8" x14ac:dyDescent="0.25">
      <c r="A5" s="4" t="s">
        <v>1124</v>
      </c>
      <c r="B5" s="4">
        <v>2</v>
      </c>
      <c r="C5" s="4">
        <v>30</v>
      </c>
      <c r="D5" s="4" t="s">
        <v>18</v>
      </c>
      <c r="E5" s="4" t="s">
        <v>53</v>
      </c>
      <c r="F5" s="76">
        <v>30</v>
      </c>
      <c r="G5" s="77">
        <v>9.9371146350000004</v>
      </c>
      <c r="H5" s="6">
        <v>42.435259619802402</v>
      </c>
    </row>
    <row r="6" spans="1:8" x14ac:dyDescent="0.25">
      <c r="A6" s="4" t="s">
        <v>1125</v>
      </c>
      <c r="B6" s="4">
        <v>2</v>
      </c>
      <c r="C6" s="4">
        <v>30</v>
      </c>
      <c r="D6" s="4" t="s">
        <v>19</v>
      </c>
      <c r="E6" s="4" t="s">
        <v>53</v>
      </c>
      <c r="F6" s="76">
        <v>30</v>
      </c>
      <c r="G6" s="77">
        <v>9.0604572769999994</v>
      </c>
      <c r="H6" s="6">
        <v>39.753152527298099</v>
      </c>
    </row>
    <row r="7" spans="1:8" x14ac:dyDescent="0.25">
      <c r="A7" s="4" t="s">
        <v>1126</v>
      </c>
      <c r="B7" s="4">
        <v>2</v>
      </c>
      <c r="C7" s="4">
        <v>30</v>
      </c>
      <c r="D7" s="4" t="s">
        <v>20</v>
      </c>
      <c r="E7" s="4" t="s">
        <v>53</v>
      </c>
      <c r="F7" s="76">
        <v>30</v>
      </c>
      <c r="G7" s="77">
        <v>10.030654009999999</v>
      </c>
      <c r="H7" s="6">
        <v>45.408604023512297</v>
      </c>
    </row>
    <row r="8" spans="1:8" x14ac:dyDescent="0.25">
      <c r="A8" s="4" t="s">
        <v>1127</v>
      </c>
      <c r="B8" s="4">
        <v>2</v>
      </c>
      <c r="C8" s="4">
        <v>30</v>
      </c>
      <c r="D8" s="4" t="s">
        <v>21</v>
      </c>
      <c r="E8" s="4" t="s">
        <v>53</v>
      </c>
      <c r="F8" s="76">
        <v>30</v>
      </c>
      <c r="G8" s="77">
        <v>10.3042952</v>
      </c>
      <c r="H8" s="6">
        <v>50.259813744416597</v>
      </c>
    </row>
    <row r="9" spans="1:8" x14ac:dyDescent="0.25">
      <c r="A9" s="4" t="s">
        <v>1128</v>
      </c>
      <c r="B9" s="4">
        <v>2</v>
      </c>
      <c r="C9" s="4">
        <v>30</v>
      </c>
      <c r="D9" s="4" t="s">
        <v>22</v>
      </c>
      <c r="E9" s="4" t="s">
        <v>53</v>
      </c>
      <c r="F9" s="76">
        <v>30</v>
      </c>
      <c r="G9" s="77">
        <v>9.2484475019999994</v>
      </c>
      <c r="H9" s="6">
        <v>40.202283086500302</v>
      </c>
    </row>
    <row r="10" spans="1:8" x14ac:dyDescent="0.25">
      <c r="A10" s="4" t="s">
        <v>1129</v>
      </c>
      <c r="B10" s="4">
        <v>3</v>
      </c>
      <c r="C10" s="4">
        <v>30</v>
      </c>
      <c r="D10" s="4" t="s">
        <v>9</v>
      </c>
      <c r="E10" s="4" t="s">
        <v>53</v>
      </c>
      <c r="F10" s="76">
        <v>30</v>
      </c>
      <c r="G10" s="77">
        <v>10.11467298</v>
      </c>
      <c r="H10" s="6">
        <v>25.801617478862099</v>
      </c>
    </row>
    <row r="11" spans="1:8" x14ac:dyDescent="0.25">
      <c r="A11" s="4" t="s">
        <v>1131</v>
      </c>
      <c r="B11" s="4">
        <v>3</v>
      </c>
      <c r="C11" s="4">
        <v>30</v>
      </c>
      <c r="D11" s="4" t="s">
        <v>16</v>
      </c>
      <c r="E11" s="4" t="s">
        <v>53</v>
      </c>
      <c r="F11" s="76">
        <v>30</v>
      </c>
      <c r="G11" s="77">
        <v>9.3393108700000003</v>
      </c>
      <c r="H11" s="6">
        <v>45.058766299815503</v>
      </c>
    </row>
    <row r="12" spans="1:8" x14ac:dyDescent="0.25">
      <c r="A12" s="4" t="s">
        <v>1132</v>
      </c>
      <c r="B12" s="4">
        <v>3</v>
      </c>
      <c r="C12" s="4">
        <v>30</v>
      </c>
      <c r="D12" s="4" t="s">
        <v>17</v>
      </c>
      <c r="E12" s="4" t="s">
        <v>53</v>
      </c>
      <c r="F12" s="76">
        <v>30</v>
      </c>
      <c r="G12" s="77">
        <v>10.4705517</v>
      </c>
      <c r="H12" s="6">
        <v>37.385452100114797</v>
      </c>
    </row>
    <row r="13" spans="1:8" x14ac:dyDescent="0.25">
      <c r="A13" s="4" t="s">
        <v>1133</v>
      </c>
      <c r="B13" s="4">
        <v>3</v>
      </c>
      <c r="C13" s="4">
        <v>30</v>
      </c>
      <c r="D13" s="4" t="s">
        <v>18</v>
      </c>
      <c r="E13" s="4" t="s">
        <v>53</v>
      </c>
      <c r="F13" s="76">
        <v>30</v>
      </c>
      <c r="G13" s="77">
        <v>9.9371146350000004</v>
      </c>
      <c r="H13" s="6">
        <v>28.2901730798683</v>
      </c>
    </row>
    <row r="14" spans="1:8" x14ac:dyDescent="0.25">
      <c r="A14" s="4" t="s">
        <v>1134</v>
      </c>
      <c r="B14" s="4">
        <v>3</v>
      </c>
      <c r="C14" s="4">
        <v>30</v>
      </c>
      <c r="D14" s="4" t="s">
        <v>19</v>
      </c>
      <c r="E14" s="4" t="s">
        <v>53</v>
      </c>
      <c r="F14" s="76">
        <v>30</v>
      </c>
      <c r="G14" s="77">
        <v>9.0604572769999994</v>
      </c>
      <c r="H14" s="6">
        <v>26.502101684865401</v>
      </c>
    </row>
    <row r="15" spans="1:8" x14ac:dyDescent="0.25">
      <c r="A15" s="4" t="s">
        <v>1135</v>
      </c>
      <c r="B15" s="4">
        <v>3</v>
      </c>
      <c r="C15" s="4">
        <v>30</v>
      </c>
      <c r="D15" s="4" t="s">
        <v>20</v>
      </c>
      <c r="E15" s="4" t="s">
        <v>53</v>
      </c>
      <c r="F15" s="76">
        <v>30</v>
      </c>
      <c r="G15" s="77">
        <v>10.030654009999999</v>
      </c>
      <c r="H15" s="6">
        <v>30.2724026823415</v>
      </c>
    </row>
    <row r="16" spans="1:8" x14ac:dyDescent="0.25">
      <c r="A16" s="4" t="s">
        <v>1136</v>
      </c>
      <c r="B16" s="4">
        <v>3</v>
      </c>
      <c r="C16" s="4">
        <v>30</v>
      </c>
      <c r="D16" s="4" t="s">
        <v>21</v>
      </c>
      <c r="E16" s="4" t="s">
        <v>53</v>
      </c>
      <c r="F16" s="76">
        <v>30</v>
      </c>
      <c r="G16" s="77">
        <v>10.3042952</v>
      </c>
      <c r="H16" s="6">
        <v>33.506542496277703</v>
      </c>
    </row>
    <row r="17" spans="1:8" x14ac:dyDescent="0.25">
      <c r="A17" s="4" t="s">
        <v>1137</v>
      </c>
      <c r="B17" s="4">
        <v>3</v>
      </c>
      <c r="C17" s="4">
        <v>30</v>
      </c>
      <c r="D17" s="4" t="s">
        <v>22</v>
      </c>
      <c r="E17" s="4" t="s">
        <v>53</v>
      </c>
      <c r="F17" s="76">
        <v>30</v>
      </c>
      <c r="G17" s="77">
        <v>9.2484475019999994</v>
      </c>
      <c r="H17" s="6">
        <v>26.801522057666901</v>
      </c>
    </row>
    <row r="18" spans="1:8" x14ac:dyDescent="0.25">
      <c r="A18" s="4" t="s">
        <v>1138</v>
      </c>
      <c r="B18" s="4">
        <v>4</v>
      </c>
      <c r="C18" s="4">
        <v>30</v>
      </c>
      <c r="D18" s="4" t="s">
        <v>9</v>
      </c>
      <c r="E18" s="4" t="s">
        <v>53</v>
      </c>
      <c r="F18" s="76">
        <v>30</v>
      </c>
      <c r="G18" s="77">
        <v>10.11467298</v>
      </c>
      <c r="H18" s="6">
        <v>19.351213109146599</v>
      </c>
    </row>
    <row r="19" spans="1:8" x14ac:dyDescent="0.25">
      <c r="A19" s="4" t="s">
        <v>1140</v>
      </c>
      <c r="B19" s="4">
        <v>4</v>
      </c>
      <c r="C19" s="4">
        <v>30</v>
      </c>
      <c r="D19" s="4" t="s">
        <v>16</v>
      </c>
      <c r="E19" s="4" t="s">
        <v>53</v>
      </c>
      <c r="F19" s="76">
        <v>30</v>
      </c>
      <c r="G19" s="77">
        <v>9.3393108700000003</v>
      </c>
      <c r="H19" s="6">
        <v>33.794074724861602</v>
      </c>
    </row>
    <row r="20" spans="1:8" x14ac:dyDescent="0.25">
      <c r="A20" s="4" t="s">
        <v>1141</v>
      </c>
      <c r="B20" s="4">
        <v>4</v>
      </c>
      <c r="C20" s="4">
        <v>30</v>
      </c>
      <c r="D20" s="4" t="s">
        <v>17</v>
      </c>
      <c r="E20" s="4" t="s">
        <v>53</v>
      </c>
      <c r="F20" s="76">
        <v>30</v>
      </c>
      <c r="G20" s="77">
        <v>10.4705517</v>
      </c>
      <c r="H20" s="6">
        <v>28.0390890750861</v>
      </c>
    </row>
    <row r="21" spans="1:8" x14ac:dyDescent="0.25">
      <c r="A21" s="4" t="s">
        <v>1142</v>
      </c>
      <c r="B21" s="4">
        <v>4</v>
      </c>
      <c r="C21" s="4">
        <v>30</v>
      </c>
      <c r="D21" s="4" t="s">
        <v>18</v>
      </c>
      <c r="E21" s="4" t="s">
        <v>53</v>
      </c>
      <c r="F21" s="76">
        <v>30</v>
      </c>
      <c r="G21" s="77">
        <v>9.9371146350000004</v>
      </c>
      <c r="H21" s="6">
        <v>21.217629809901201</v>
      </c>
    </row>
    <row r="22" spans="1:8" x14ac:dyDescent="0.25">
      <c r="A22" s="4" t="s">
        <v>1143</v>
      </c>
      <c r="B22" s="4">
        <v>4</v>
      </c>
      <c r="C22" s="4">
        <v>30</v>
      </c>
      <c r="D22" s="4" t="s">
        <v>19</v>
      </c>
      <c r="E22" s="4" t="s">
        <v>53</v>
      </c>
      <c r="F22" s="76">
        <v>30</v>
      </c>
      <c r="G22" s="77">
        <v>9.0604572769999994</v>
      </c>
      <c r="H22" s="6">
        <v>19.876576263649099</v>
      </c>
    </row>
    <row r="23" spans="1:8" x14ac:dyDescent="0.25">
      <c r="A23" s="4" t="s">
        <v>1144</v>
      </c>
      <c r="B23" s="4">
        <v>4</v>
      </c>
      <c r="C23" s="4">
        <v>30</v>
      </c>
      <c r="D23" s="4" t="s">
        <v>20</v>
      </c>
      <c r="E23" s="4" t="s">
        <v>53</v>
      </c>
      <c r="F23" s="76">
        <v>30</v>
      </c>
      <c r="G23" s="77">
        <v>10.030654009999999</v>
      </c>
      <c r="H23" s="6">
        <v>22.704302011756202</v>
      </c>
    </row>
    <row r="24" spans="1:8" x14ac:dyDescent="0.25">
      <c r="A24" s="4" t="s">
        <v>1145</v>
      </c>
      <c r="B24" s="4">
        <v>4</v>
      </c>
      <c r="C24" s="4">
        <v>30</v>
      </c>
      <c r="D24" s="4" t="s">
        <v>21</v>
      </c>
      <c r="E24" s="4" t="s">
        <v>53</v>
      </c>
      <c r="F24" s="76">
        <v>30</v>
      </c>
      <c r="G24" s="77">
        <v>10.3042952</v>
      </c>
      <c r="H24" s="6">
        <v>25.129906872208299</v>
      </c>
    </row>
    <row r="25" spans="1:8" x14ac:dyDescent="0.25">
      <c r="A25" s="4" t="s">
        <v>1146</v>
      </c>
      <c r="B25" s="4">
        <v>4</v>
      </c>
      <c r="C25" s="4">
        <v>30</v>
      </c>
      <c r="D25" s="4" t="s">
        <v>22</v>
      </c>
      <c r="E25" s="4" t="s">
        <v>53</v>
      </c>
      <c r="F25" s="76">
        <v>30</v>
      </c>
      <c r="G25" s="77">
        <v>9.2484475019999994</v>
      </c>
      <c r="H25" s="6">
        <v>20.101141543250201</v>
      </c>
    </row>
    <row r="26" spans="1:8" x14ac:dyDescent="0.25">
      <c r="A26" s="4" t="s">
        <v>1147</v>
      </c>
      <c r="B26" s="4">
        <v>5</v>
      </c>
      <c r="C26" s="4">
        <v>30</v>
      </c>
      <c r="D26" s="4" t="s">
        <v>9</v>
      </c>
      <c r="E26" s="4" t="s">
        <v>53</v>
      </c>
      <c r="F26" s="76">
        <v>30</v>
      </c>
      <c r="G26" s="77">
        <v>10.11467298</v>
      </c>
      <c r="H26" s="6">
        <v>15.4809704873173</v>
      </c>
    </row>
    <row r="27" spans="1:8" x14ac:dyDescent="0.25">
      <c r="A27" s="4" t="s">
        <v>1149</v>
      </c>
      <c r="B27" s="4">
        <v>5</v>
      </c>
      <c r="C27" s="4">
        <v>30</v>
      </c>
      <c r="D27" s="4" t="s">
        <v>16</v>
      </c>
      <c r="E27" s="4" t="s">
        <v>53</v>
      </c>
      <c r="F27" s="76">
        <v>30</v>
      </c>
      <c r="G27" s="77">
        <v>9.3393108700000003</v>
      </c>
      <c r="H27" s="6">
        <v>27.035259779889302</v>
      </c>
    </row>
    <row r="28" spans="1:8" x14ac:dyDescent="0.25">
      <c r="A28" s="4" t="s">
        <v>1150</v>
      </c>
      <c r="B28" s="4">
        <v>5</v>
      </c>
      <c r="C28" s="4">
        <v>30</v>
      </c>
      <c r="D28" s="4" t="s">
        <v>17</v>
      </c>
      <c r="E28" s="4" t="s">
        <v>53</v>
      </c>
      <c r="F28" s="76">
        <v>30</v>
      </c>
      <c r="G28" s="77">
        <v>10.4705517</v>
      </c>
      <c r="H28" s="6">
        <v>22.4312712600689</v>
      </c>
    </row>
    <row r="29" spans="1:8" x14ac:dyDescent="0.25">
      <c r="A29" s="4" t="s">
        <v>1151</v>
      </c>
      <c r="B29" s="4">
        <v>5</v>
      </c>
      <c r="C29" s="4">
        <v>30</v>
      </c>
      <c r="D29" s="4" t="s">
        <v>18</v>
      </c>
      <c r="E29" s="4" t="s">
        <v>53</v>
      </c>
      <c r="F29" s="76">
        <v>30</v>
      </c>
      <c r="G29" s="77">
        <v>9.9371146350000004</v>
      </c>
      <c r="H29" s="6">
        <v>16.974103847920901</v>
      </c>
    </row>
    <row r="30" spans="1:8" x14ac:dyDescent="0.25">
      <c r="A30" s="4" t="s">
        <v>1152</v>
      </c>
      <c r="B30" s="4">
        <v>5</v>
      </c>
      <c r="C30" s="4">
        <v>30</v>
      </c>
      <c r="D30" s="4" t="s">
        <v>19</v>
      </c>
      <c r="E30" s="4" t="s">
        <v>53</v>
      </c>
      <c r="F30" s="76">
        <v>30</v>
      </c>
      <c r="G30" s="77">
        <v>9.0604572769999994</v>
      </c>
      <c r="H30" s="6">
        <v>15.9012610109192</v>
      </c>
    </row>
    <row r="31" spans="1:8" x14ac:dyDescent="0.25">
      <c r="A31" s="4" t="s">
        <v>1153</v>
      </c>
      <c r="B31" s="4">
        <v>5</v>
      </c>
      <c r="C31" s="4">
        <v>30</v>
      </c>
      <c r="D31" s="4" t="s">
        <v>20</v>
      </c>
      <c r="E31" s="4" t="s">
        <v>53</v>
      </c>
      <c r="F31" s="76">
        <v>30</v>
      </c>
      <c r="G31" s="77">
        <v>10.030654009999999</v>
      </c>
      <c r="H31" s="6">
        <v>18.163441609404899</v>
      </c>
    </row>
    <row r="32" spans="1:8" x14ac:dyDescent="0.25">
      <c r="A32" s="4" t="s">
        <v>1154</v>
      </c>
      <c r="B32" s="4">
        <v>5</v>
      </c>
      <c r="C32" s="4">
        <v>30</v>
      </c>
      <c r="D32" s="4" t="s">
        <v>21</v>
      </c>
      <c r="E32" s="4" t="s">
        <v>53</v>
      </c>
      <c r="F32" s="76">
        <v>30</v>
      </c>
      <c r="G32" s="77">
        <v>10.3042952</v>
      </c>
      <c r="H32" s="6">
        <v>20.103925497766699</v>
      </c>
    </row>
    <row r="33" spans="1:8" x14ac:dyDescent="0.25">
      <c r="A33" s="4" t="s">
        <v>1155</v>
      </c>
      <c r="B33" s="4">
        <v>5</v>
      </c>
      <c r="C33" s="4">
        <v>30</v>
      </c>
      <c r="D33" s="4" t="s">
        <v>22</v>
      </c>
      <c r="E33" s="4" t="s">
        <v>53</v>
      </c>
      <c r="F33" s="76">
        <v>30</v>
      </c>
      <c r="G33" s="77">
        <v>9.2484475019999994</v>
      </c>
      <c r="H33" s="6">
        <v>16.0809132346001</v>
      </c>
    </row>
    <row r="34" spans="1:8" x14ac:dyDescent="0.25">
      <c r="A34" s="4" t="s">
        <v>1156</v>
      </c>
      <c r="B34" s="4">
        <v>6</v>
      </c>
      <c r="C34" s="4">
        <v>30</v>
      </c>
      <c r="D34" s="4" t="s">
        <v>9</v>
      </c>
      <c r="E34" s="4" t="s">
        <v>53</v>
      </c>
      <c r="F34" s="76">
        <v>30</v>
      </c>
      <c r="G34" s="77">
        <v>10.11467298</v>
      </c>
      <c r="H34" s="6">
        <v>12.900808739431101</v>
      </c>
    </row>
    <row r="35" spans="1:8" x14ac:dyDescent="0.25">
      <c r="A35" s="4" t="s">
        <v>1158</v>
      </c>
      <c r="B35" s="4">
        <v>6</v>
      </c>
      <c r="C35" s="4">
        <v>30</v>
      </c>
      <c r="D35" s="4" t="s">
        <v>16</v>
      </c>
      <c r="E35" s="4" t="s">
        <v>53</v>
      </c>
      <c r="F35" s="76">
        <v>30</v>
      </c>
      <c r="G35" s="77">
        <v>9.3393108700000003</v>
      </c>
      <c r="H35" s="6">
        <v>22.529383149907801</v>
      </c>
    </row>
    <row r="36" spans="1:8" x14ac:dyDescent="0.25">
      <c r="A36" s="4" t="s">
        <v>1159</v>
      </c>
      <c r="B36" s="4">
        <v>6</v>
      </c>
      <c r="C36" s="4">
        <v>30</v>
      </c>
      <c r="D36" s="4" t="s">
        <v>17</v>
      </c>
      <c r="E36" s="4" t="s">
        <v>53</v>
      </c>
      <c r="F36" s="76">
        <v>30</v>
      </c>
      <c r="G36" s="77">
        <v>10.4705517</v>
      </c>
      <c r="H36" s="6">
        <v>18.692726050057502</v>
      </c>
    </row>
    <row r="37" spans="1:8" x14ac:dyDescent="0.25">
      <c r="A37" s="4" t="s">
        <v>1160</v>
      </c>
      <c r="B37" s="4">
        <v>6</v>
      </c>
      <c r="C37" s="4">
        <v>30</v>
      </c>
      <c r="D37" s="4" t="s">
        <v>18</v>
      </c>
      <c r="E37" s="4" t="s">
        <v>53</v>
      </c>
      <c r="F37" s="76">
        <v>30</v>
      </c>
      <c r="G37" s="77">
        <v>9.9371146350000004</v>
      </c>
      <c r="H37" s="6">
        <v>14.1450865399341</v>
      </c>
    </row>
    <row r="38" spans="1:8" x14ac:dyDescent="0.25">
      <c r="A38" s="4" t="s">
        <v>1161</v>
      </c>
      <c r="B38" s="4">
        <v>6</v>
      </c>
      <c r="C38" s="4">
        <v>30</v>
      </c>
      <c r="D38" s="4" t="s">
        <v>19</v>
      </c>
      <c r="E38" s="4" t="s">
        <v>53</v>
      </c>
      <c r="F38" s="76">
        <v>30</v>
      </c>
      <c r="G38" s="77">
        <v>9.0604572769999994</v>
      </c>
      <c r="H38" s="6">
        <v>13.251050842432701</v>
      </c>
    </row>
    <row r="39" spans="1:8" x14ac:dyDescent="0.25">
      <c r="A39" s="4" t="s">
        <v>1162</v>
      </c>
      <c r="B39" s="4">
        <v>6</v>
      </c>
      <c r="C39" s="4">
        <v>30</v>
      </c>
      <c r="D39" s="4" t="s">
        <v>20</v>
      </c>
      <c r="E39" s="4" t="s">
        <v>53</v>
      </c>
      <c r="F39" s="76">
        <v>30</v>
      </c>
      <c r="G39" s="77">
        <v>10.030654009999999</v>
      </c>
      <c r="H39" s="6">
        <v>15.1362013411707</v>
      </c>
    </row>
    <row r="40" spans="1:8" x14ac:dyDescent="0.25">
      <c r="A40" s="4" t="s">
        <v>1163</v>
      </c>
      <c r="B40" s="4">
        <v>6</v>
      </c>
      <c r="C40" s="4">
        <v>30</v>
      </c>
      <c r="D40" s="4" t="s">
        <v>21</v>
      </c>
      <c r="E40" s="4" t="s">
        <v>53</v>
      </c>
      <c r="F40" s="76">
        <v>30</v>
      </c>
      <c r="G40" s="77">
        <v>10.3042952</v>
      </c>
      <c r="H40" s="6">
        <v>16.753271248138901</v>
      </c>
    </row>
    <row r="41" spans="1:8" x14ac:dyDescent="0.25">
      <c r="A41" s="4" t="s">
        <v>1164</v>
      </c>
      <c r="B41" s="4">
        <v>6</v>
      </c>
      <c r="C41" s="4">
        <v>30</v>
      </c>
      <c r="D41" s="4" t="s">
        <v>22</v>
      </c>
      <c r="E41" s="4" t="s">
        <v>53</v>
      </c>
      <c r="F41" s="76">
        <v>30</v>
      </c>
      <c r="G41" s="77">
        <v>9.2484475019999994</v>
      </c>
      <c r="H41" s="6">
        <v>13.4007610288335</v>
      </c>
    </row>
    <row r="42" spans="1:8" x14ac:dyDescent="0.25">
      <c r="A42" s="4" t="s">
        <v>1165</v>
      </c>
      <c r="B42" s="4">
        <v>7</v>
      </c>
      <c r="C42" s="4">
        <v>30</v>
      </c>
      <c r="D42" s="4" t="s">
        <v>9</v>
      </c>
      <c r="E42" s="4" t="s">
        <v>53</v>
      </c>
      <c r="F42" s="76">
        <v>30</v>
      </c>
      <c r="G42" s="77">
        <v>10.11467298</v>
      </c>
      <c r="H42" s="6">
        <v>11.0578360623695</v>
      </c>
    </row>
    <row r="43" spans="1:8" x14ac:dyDescent="0.25">
      <c r="A43" s="4" t="s">
        <v>1167</v>
      </c>
      <c r="B43" s="4">
        <v>7</v>
      </c>
      <c r="C43" s="4">
        <v>30</v>
      </c>
      <c r="D43" s="4" t="s">
        <v>16</v>
      </c>
      <c r="E43" s="4" t="s">
        <v>53</v>
      </c>
      <c r="F43" s="76">
        <v>30</v>
      </c>
      <c r="G43" s="77">
        <v>9.3393108700000003</v>
      </c>
      <c r="H43" s="6">
        <v>19.310899842777999</v>
      </c>
    </row>
    <row r="44" spans="1:8" x14ac:dyDescent="0.25">
      <c r="A44" s="4" t="s">
        <v>1168</v>
      </c>
      <c r="B44" s="4">
        <v>7</v>
      </c>
      <c r="C44" s="4">
        <v>30</v>
      </c>
      <c r="D44" s="4" t="s">
        <v>17</v>
      </c>
      <c r="E44" s="4" t="s">
        <v>53</v>
      </c>
      <c r="F44" s="76">
        <v>30</v>
      </c>
      <c r="G44" s="77">
        <v>10.4705517</v>
      </c>
      <c r="H44" s="6">
        <v>16.0223366143349</v>
      </c>
    </row>
    <row r="45" spans="1:8" x14ac:dyDescent="0.25">
      <c r="A45" s="4" t="s">
        <v>1169</v>
      </c>
      <c r="B45" s="4">
        <v>7</v>
      </c>
      <c r="C45" s="4">
        <v>30</v>
      </c>
      <c r="D45" s="4" t="s">
        <v>18</v>
      </c>
      <c r="E45" s="4" t="s">
        <v>53</v>
      </c>
      <c r="F45" s="76">
        <v>30</v>
      </c>
      <c r="G45" s="77">
        <v>9.9371146350000004</v>
      </c>
      <c r="H45" s="6">
        <v>12.1243598913721</v>
      </c>
    </row>
    <row r="46" spans="1:8" x14ac:dyDescent="0.25">
      <c r="A46" s="4" t="s">
        <v>1170</v>
      </c>
      <c r="B46" s="4">
        <v>7</v>
      </c>
      <c r="C46" s="4">
        <v>30</v>
      </c>
      <c r="D46" s="4" t="s">
        <v>19</v>
      </c>
      <c r="E46" s="4" t="s">
        <v>53</v>
      </c>
      <c r="F46" s="76">
        <v>30</v>
      </c>
      <c r="G46" s="77">
        <v>9.0604572769999994</v>
      </c>
      <c r="H46" s="6">
        <v>11.358043579227999</v>
      </c>
    </row>
    <row r="47" spans="1:8" x14ac:dyDescent="0.25">
      <c r="A47" s="4" t="s">
        <v>1171</v>
      </c>
      <c r="B47" s="4">
        <v>7</v>
      </c>
      <c r="C47" s="4">
        <v>30</v>
      </c>
      <c r="D47" s="4" t="s">
        <v>20</v>
      </c>
      <c r="E47" s="4" t="s">
        <v>53</v>
      </c>
      <c r="F47" s="76">
        <v>30</v>
      </c>
      <c r="G47" s="77">
        <v>10.030654009999999</v>
      </c>
      <c r="H47" s="6">
        <v>12.973886863860599</v>
      </c>
    </row>
    <row r="48" spans="1:8" x14ac:dyDescent="0.25">
      <c r="A48" s="4" t="s">
        <v>1172</v>
      </c>
      <c r="B48" s="4">
        <v>7</v>
      </c>
      <c r="C48" s="4">
        <v>30</v>
      </c>
      <c r="D48" s="4" t="s">
        <v>21</v>
      </c>
      <c r="E48" s="4" t="s">
        <v>53</v>
      </c>
      <c r="F48" s="76">
        <v>30</v>
      </c>
      <c r="G48" s="77">
        <v>10.3042952</v>
      </c>
      <c r="H48" s="6">
        <v>14.359946784119</v>
      </c>
    </row>
    <row r="49" spans="1:8" x14ac:dyDescent="0.25">
      <c r="A49" s="4" t="s">
        <v>1173</v>
      </c>
      <c r="B49" s="4">
        <v>7</v>
      </c>
      <c r="C49" s="4">
        <v>30</v>
      </c>
      <c r="D49" s="4" t="s">
        <v>22</v>
      </c>
      <c r="E49" s="4" t="s">
        <v>53</v>
      </c>
      <c r="F49" s="76">
        <v>30</v>
      </c>
      <c r="G49" s="77">
        <v>9.2484475019999994</v>
      </c>
      <c r="H49" s="6">
        <v>11.486366596142901</v>
      </c>
    </row>
    <row r="50" spans="1:8" x14ac:dyDescent="0.25">
      <c r="A50" s="4" t="s">
        <v>1174</v>
      </c>
      <c r="B50" s="4">
        <v>8</v>
      </c>
      <c r="C50" s="4">
        <v>30</v>
      </c>
      <c r="D50" s="4" t="s">
        <v>9</v>
      </c>
      <c r="E50" s="4" t="s">
        <v>53</v>
      </c>
      <c r="F50" s="76">
        <v>30</v>
      </c>
      <c r="G50" s="77">
        <v>10.11467298</v>
      </c>
      <c r="H50" s="6">
        <v>9.6756065545732799</v>
      </c>
    </row>
    <row r="51" spans="1:8" x14ac:dyDescent="0.25">
      <c r="A51" s="4" t="s">
        <v>1176</v>
      </c>
      <c r="B51" s="4">
        <v>8</v>
      </c>
      <c r="C51" s="4">
        <v>30</v>
      </c>
      <c r="D51" s="4" t="s">
        <v>16</v>
      </c>
      <c r="E51" s="4" t="s">
        <v>53</v>
      </c>
      <c r="F51" s="76">
        <v>30</v>
      </c>
      <c r="G51" s="77">
        <v>9.3393108700000003</v>
      </c>
      <c r="H51" s="6">
        <v>16.897037362430702</v>
      </c>
    </row>
    <row r="52" spans="1:8" x14ac:dyDescent="0.25">
      <c r="A52" s="4" t="s">
        <v>1177</v>
      </c>
      <c r="B52" s="4">
        <v>8</v>
      </c>
      <c r="C52" s="4">
        <v>30</v>
      </c>
      <c r="D52" s="4" t="s">
        <v>17</v>
      </c>
      <c r="E52" s="4" t="s">
        <v>53</v>
      </c>
      <c r="F52" s="76">
        <v>30</v>
      </c>
      <c r="G52" s="77">
        <v>10.4705517</v>
      </c>
      <c r="H52" s="6">
        <v>14.019544537543</v>
      </c>
    </row>
    <row r="53" spans="1:8" x14ac:dyDescent="0.25">
      <c r="A53" s="4" t="s">
        <v>1178</v>
      </c>
      <c r="B53" s="4">
        <v>8</v>
      </c>
      <c r="C53" s="4">
        <v>30</v>
      </c>
      <c r="D53" s="4" t="s">
        <v>18</v>
      </c>
      <c r="E53" s="4" t="s">
        <v>53</v>
      </c>
      <c r="F53" s="76">
        <v>30</v>
      </c>
      <c r="G53" s="77">
        <v>9.9371146350000004</v>
      </c>
      <c r="H53" s="6">
        <v>10.6088149049506</v>
      </c>
    </row>
    <row r="54" spans="1:8" x14ac:dyDescent="0.25">
      <c r="A54" s="4" t="s">
        <v>1179</v>
      </c>
      <c r="B54" s="4">
        <v>8</v>
      </c>
      <c r="C54" s="4">
        <v>30</v>
      </c>
      <c r="D54" s="4" t="s">
        <v>19</v>
      </c>
      <c r="E54" s="4" t="s">
        <v>53</v>
      </c>
      <c r="F54" s="76">
        <v>30</v>
      </c>
      <c r="G54" s="77">
        <v>9.0604572769999994</v>
      </c>
      <c r="H54" s="6">
        <v>9.93828813182453</v>
      </c>
    </row>
    <row r="55" spans="1:8" x14ac:dyDescent="0.25">
      <c r="A55" s="4" t="s">
        <v>1180</v>
      </c>
      <c r="B55" s="4">
        <v>8</v>
      </c>
      <c r="C55" s="4">
        <v>30</v>
      </c>
      <c r="D55" s="4" t="s">
        <v>20</v>
      </c>
      <c r="E55" s="4" t="s">
        <v>53</v>
      </c>
      <c r="F55" s="76">
        <v>30</v>
      </c>
      <c r="G55" s="77">
        <v>10.030654009999999</v>
      </c>
      <c r="H55" s="6">
        <v>11.352151005878101</v>
      </c>
    </row>
    <row r="56" spans="1:8" x14ac:dyDescent="0.25">
      <c r="A56" s="4" t="s">
        <v>1181</v>
      </c>
      <c r="B56" s="4">
        <v>8</v>
      </c>
      <c r="C56" s="4">
        <v>30</v>
      </c>
      <c r="D56" s="4" t="s">
        <v>21</v>
      </c>
      <c r="E56" s="4" t="s">
        <v>53</v>
      </c>
      <c r="F56" s="76">
        <v>30</v>
      </c>
      <c r="G56" s="77">
        <v>10.3042952</v>
      </c>
      <c r="H56" s="6">
        <v>12.564953436104201</v>
      </c>
    </row>
    <row r="57" spans="1:8" x14ac:dyDescent="0.25">
      <c r="A57" s="4" t="s">
        <v>1182</v>
      </c>
      <c r="B57" s="4">
        <v>8</v>
      </c>
      <c r="C57" s="4">
        <v>30</v>
      </c>
      <c r="D57" s="4" t="s">
        <v>22</v>
      </c>
      <c r="E57" s="4" t="s">
        <v>53</v>
      </c>
      <c r="F57" s="76">
        <v>30</v>
      </c>
      <c r="G57" s="77">
        <v>9.2484475019999994</v>
      </c>
      <c r="H57" s="6">
        <v>10.0505707716251</v>
      </c>
    </row>
    <row r="58" spans="1:8" x14ac:dyDescent="0.25">
      <c r="A58" s="4" t="s">
        <v>1183</v>
      </c>
      <c r="B58" s="4">
        <v>9</v>
      </c>
      <c r="C58" s="4">
        <v>30</v>
      </c>
      <c r="D58" s="4" t="s">
        <v>9</v>
      </c>
      <c r="E58" s="4" t="s">
        <v>53</v>
      </c>
      <c r="F58" s="76">
        <v>30</v>
      </c>
      <c r="G58" s="77">
        <v>10.11467298</v>
      </c>
      <c r="H58" s="6">
        <v>8.6005391596207001</v>
      </c>
    </row>
    <row r="59" spans="1:8" x14ac:dyDescent="0.25">
      <c r="A59" s="4" t="s">
        <v>1185</v>
      </c>
      <c r="B59" s="4">
        <v>9</v>
      </c>
      <c r="C59" s="4">
        <v>30</v>
      </c>
      <c r="D59" s="4" t="s">
        <v>16</v>
      </c>
      <c r="E59" s="4" t="s">
        <v>53</v>
      </c>
      <c r="F59" s="76">
        <v>30</v>
      </c>
      <c r="G59" s="77">
        <v>9.3393108700000003</v>
      </c>
      <c r="H59" s="6">
        <v>15.0195887666051</v>
      </c>
    </row>
    <row r="60" spans="1:8" x14ac:dyDescent="0.25">
      <c r="A60" s="4" t="s">
        <v>1186</v>
      </c>
      <c r="B60" s="4">
        <v>9</v>
      </c>
      <c r="C60" s="4">
        <v>30</v>
      </c>
      <c r="D60" s="4" t="s">
        <v>17</v>
      </c>
      <c r="E60" s="4" t="s">
        <v>53</v>
      </c>
      <c r="F60" s="76">
        <v>30</v>
      </c>
      <c r="G60" s="77">
        <v>10.4705517</v>
      </c>
      <c r="H60" s="6">
        <v>12.461817366704899</v>
      </c>
    </row>
    <row r="61" spans="1:8" x14ac:dyDescent="0.25">
      <c r="A61" s="4" t="s">
        <v>1187</v>
      </c>
      <c r="B61" s="4">
        <v>9</v>
      </c>
      <c r="C61" s="4">
        <v>30</v>
      </c>
      <c r="D61" s="4" t="s">
        <v>18</v>
      </c>
      <c r="E61" s="4" t="s">
        <v>53</v>
      </c>
      <c r="F61" s="76">
        <v>30</v>
      </c>
      <c r="G61" s="77">
        <v>9.9371146350000004</v>
      </c>
      <c r="H61" s="6">
        <v>9.4300576932894202</v>
      </c>
    </row>
    <row r="62" spans="1:8" x14ac:dyDescent="0.25">
      <c r="A62" s="4" t="s">
        <v>1188</v>
      </c>
      <c r="B62" s="4">
        <v>9</v>
      </c>
      <c r="C62" s="4">
        <v>30</v>
      </c>
      <c r="D62" s="4" t="s">
        <v>19</v>
      </c>
      <c r="E62" s="4" t="s">
        <v>53</v>
      </c>
      <c r="F62" s="76">
        <v>30</v>
      </c>
      <c r="G62" s="77">
        <v>9.0604572769999994</v>
      </c>
      <c r="H62" s="6">
        <v>8.8340338949551196</v>
      </c>
    </row>
    <row r="63" spans="1:8" x14ac:dyDescent="0.25">
      <c r="A63" s="4" t="s">
        <v>1189</v>
      </c>
      <c r="B63" s="4">
        <v>9</v>
      </c>
      <c r="C63" s="4">
        <v>30</v>
      </c>
      <c r="D63" s="4" t="s">
        <v>20</v>
      </c>
      <c r="E63" s="4" t="s">
        <v>53</v>
      </c>
      <c r="F63" s="76">
        <v>30</v>
      </c>
      <c r="G63" s="77">
        <v>10.030654009999999</v>
      </c>
      <c r="H63" s="6">
        <v>10.0908008941138</v>
      </c>
    </row>
    <row r="64" spans="1:8" x14ac:dyDescent="0.25">
      <c r="A64" s="4" t="s">
        <v>1190</v>
      </c>
      <c r="B64" s="4">
        <v>9</v>
      </c>
      <c r="C64" s="4">
        <v>30</v>
      </c>
      <c r="D64" s="4" t="s">
        <v>21</v>
      </c>
      <c r="E64" s="4" t="s">
        <v>53</v>
      </c>
      <c r="F64" s="76">
        <v>30</v>
      </c>
      <c r="G64" s="77">
        <v>10.3042952</v>
      </c>
      <c r="H64" s="6">
        <v>11.168847498759201</v>
      </c>
    </row>
    <row r="65" spans="1:8" x14ac:dyDescent="0.25">
      <c r="A65" s="4" t="s">
        <v>1191</v>
      </c>
      <c r="B65" s="4">
        <v>9</v>
      </c>
      <c r="C65" s="4">
        <v>30</v>
      </c>
      <c r="D65" s="4" t="s">
        <v>22</v>
      </c>
      <c r="E65" s="4" t="s">
        <v>53</v>
      </c>
      <c r="F65" s="76">
        <v>30</v>
      </c>
      <c r="G65" s="77">
        <v>9.2484475019999994</v>
      </c>
      <c r="H65" s="6">
        <v>8.9338406858889705</v>
      </c>
    </row>
    <row r="66" spans="1:8" x14ac:dyDescent="0.25">
      <c r="A66" s="4" t="s">
        <v>1192</v>
      </c>
      <c r="B66" s="4">
        <v>10</v>
      </c>
      <c r="C66" s="4">
        <v>30</v>
      </c>
      <c r="D66" s="4" t="s">
        <v>9</v>
      </c>
      <c r="E66" s="4" t="s">
        <v>53</v>
      </c>
      <c r="F66" s="76">
        <v>30</v>
      </c>
      <c r="G66" s="77">
        <v>10.11467298</v>
      </c>
      <c r="H66" s="6">
        <v>7.74048524365862</v>
      </c>
    </row>
    <row r="67" spans="1:8" x14ac:dyDescent="0.25">
      <c r="A67" s="4" t="s">
        <v>1194</v>
      </c>
      <c r="B67" s="4">
        <v>10</v>
      </c>
      <c r="C67" s="4">
        <v>30</v>
      </c>
      <c r="D67" s="4" t="s">
        <v>16</v>
      </c>
      <c r="E67" s="4" t="s">
        <v>53</v>
      </c>
      <c r="F67" s="76">
        <v>30</v>
      </c>
      <c r="G67" s="77">
        <v>9.3393108700000003</v>
      </c>
      <c r="H67" s="6">
        <v>13.517629889944599</v>
      </c>
    </row>
    <row r="68" spans="1:8" x14ac:dyDescent="0.25">
      <c r="A68" s="4" t="s">
        <v>1195</v>
      </c>
      <c r="B68" s="4">
        <v>10</v>
      </c>
      <c r="C68" s="4">
        <v>30</v>
      </c>
      <c r="D68" s="4" t="s">
        <v>17</v>
      </c>
      <c r="E68" s="4" t="s">
        <v>53</v>
      </c>
      <c r="F68" s="76">
        <v>30</v>
      </c>
      <c r="G68" s="77">
        <v>10.4705517</v>
      </c>
      <c r="H68" s="6">
        <v>11.2156356300344</v>
      </c>
    </row>
    <row r="69" spans="1:8" x14ac:dyDescent="0.25">
      <c r="A69" s="4" t="s">
        <v>1196</v>
      </c>
      <c r="B69" s="4">
        <v>10</v>
      </c>
      <c r="C69" s="4">
        <v>30</v>
      </c>
      <c r="D69" s="4" t="s">
        <v>18</v>
      </c>
      <c r="E69" s="4" t="s">
        <v>53</v>
      </c>
      <c r="F69" s="76">
        <v>30</v>
      </c>
      <c r="G69" s="77">
        <v>9.9371146350000004</v>
      </c>
      <c r="H69" s="6">
        <v>8.48705192396047</v>
      </c>
    </row>
    <row r="70" spans="1:8" x14ac:dyDescent="0.25">
      <c r="A70" s="4" t="s">
        <v>1197</v>
      </c>
      <c r="B70" s="4">
        <v>10</v>
      </c>
      <c r="C70" s="4">
        <v>30</v>
      </c>
      <c r="D70" s="4" t="s">
        <v>19</v>
      </c>
      <c r="E70" s="4" t="s">
        <v>53</v>
      </c>
      <c r="F70" s="76">
        <v>30</v>
      </c>
      <c r="G70" s="77">
        <v>9.0604572769999994</v>
      </c>
      <c r="H70" s="6">
        <v>7.9506305054596202</v>
      </c>
    </row>
    <row r="71" spans="1:8" x14ac:dyDescent="0.25">
      <c r="A71" s="4" t="s">
        <v>1198</v>
      </c>
      <c r="B71" s="4">
        <v>10</v>
      </c>
      <c r="C71" s="4">
        <v>30</v>
      </c>
      <c r="D71" s="4" t="s">
        <v>20</v>
      </c>
      <c r="E71" s="4" t="s">
        <v>53</v>
      </c>
      <c r="F71" s="76">
        <v>30</v>
      </c>
      <c r="G71" s="77">
        <v>10.030654009999999</v>
      </c>
      <c r="H71" s="6">
        <v>9.0817208047024494</v>
      </c>
    </row>
    <row r="72" spans="1:8" x14ac:dyDescent="0.25">
      <c r="A72" s="4" t="s">
        <v>1199</v>
      </c>
      <c r="B72" s="4">
        <v>10</v>
      </c>
      <c r="C72" s="4">
        <v>30</v>
      </c>
      <c r="D72" s="4" t="s">
        <v>21</v>
      </c>
      <c r="E72" s="4" t="s">
        <v>53</v>
      </c>
      <c r="F72" s="76">
        <v>30</v>
      </c>
      <c r="G72" s="77">
        <v>10.3042952</v>
      </c>
      <c r="H72" s="6">
        <v>10.0519627488833</v>
      </c>
    </row>
    <row r="73" spans="1:8" x14ac:dyDescent="0.25">
      <c r="A73" s="4" t="s">
        <v>1200</v>
      </c>
      <c r="B73" s="4">
        <v>10</v>
      </c>
      <c r="C73" s="4">
        <v>30</v>
      </c>
      <c r="D73" s="4" t="s">
        <v>22</v>
      </c>
      <c r="E73" s="4" t="s">
        <v>53</v>
      </c>
      <c r="F73" s="76">
        <v>30</v>
      </c>
      <c r="G73" s="77">
        <v>9.2484475019999994</v>
      </c>
      <c r="H73" s="6">
        <v>8.0404566173000696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E7490-5C59-4394-8E61-4748179351C8}">
  <dimension ref="A1:L73"/>
  <sheetViews>
    <sheetView topLeftCell="D1" workbookViewId="0">
      <selection activeCell="M14" sqref="M14"/>
    </sheetView>
  </sheetViews>
  <sheetFormatPr defaultRowHeight="12.75" x14ac:dyDescent="0.2"/>
  <cols>
    <col min="1" max="1" width="10.875" style="71" customWidth="1"/>
    <col min="2" max="2" width="9.75" style="72" customWidth="1"/>
    <col min="3" max="3" width="12.375" style="71" customWidth="1"/>
    <col min="4" max="4" width="14.5" style="71" customWidth="1"/>
    <col min="5" max="5" width="55.625" style="71" customWidth="1"/>
    <col min="6" max="6" width="17.875" style="71" customWidth="1"/>
    <col min="7" max="8" width="10.25" style="71" customWidth="1"/>
    <col min="9" max="9" width="3.125" style="71" customWidth="1"/>
    <col min="10" max="10" width="8.625" style="73" customWidth="1"/>
    <col min="11" max="12" width="7.125" style="71" customWidth="1"/>
    <col min="13" max="13" width="9" style="71"/>
    <col min="14" max="14" width="6" style="71" customWidth="1"/>
    <col min="15" max="260" width="9" style="71"/>
    <col min="261" max="261" width="10.875" style="71" customWidth="1"/>
    <col min="262" max="262" width="9.75" style="71" customWidth="1"/>
    <col min="263" max="263" width="12.375" style="71" customWidth="1"/>
    <col min="264" max="264" width="14.5" style="71" customWidth="1"/>
    <col min="265" max="265" width="55.625" style="71" customWidth="1"/>
    <col min="266" max="266" width="17.875" style="71" customWidth="1"/>
    <col min="267" max="267" width="8.625" style="71" customWidth="1"/>
    <col min="268" max="268" width="7.125" style="71" customWidth="1"/>
    <col min="269" max="516" width="9" style="71"/>
    <col min="517" max="517" width="10.875" style="71" customWidth="1"/>
    <col min="518" max="518" width="9.75" style="71" customWidth="1"/>
    <col min="519" max="519" width="12.375" style="71" customWidth="1"/>
    <col min="520" max="520" width="14.5" style="71" customWidth="1"/>
    <col min="521" max="521" width="55.625" style="71" customWidth="1"/>
    <col min="522" max="522" width="17.875" style="71" customWidth="1"/>
    <col min="523" max="523" width="8.625" style="71" customWidth="1"/>
    <col min="524" max="524" width="7.125" style="71" customWidth="1"/>
    <col min="525" max="772" width="9" style="71"/>
    <col min="773" max="773" width="10.875" style="71" customWidth="1"/>
    <col min="774" max="774" width="9.75" style="71" customWidth="1"/>
    <col min="775" max="775" width="12.375" style="71" customWidth="1"/>
    <col min="776" max="776" width="14.5" style="71" customWidth="1"/>
    <col min="777" max="777" width="55.625" style="71" customWidth="1"/>
    <col min="778" max="778" width="17.875" style="71" customWidth="1"/>
    <col min="779" max="779" width="8.625" style="71" customWidth="1"/>
    <col min="780" max="780" width="7.125" style="71" customWidth="1"/>
    <col min="781" max="1028" width="9" style="71"/>
    <col min="1029" max="1029" width="10.875" style="71" customWidth="1"/>
    <col min="1030" max="1030" width="9.75" style="71" customWidth="1"/>
    <col min="1031" max="1031" width="12.375" style="71" customWidth="1"/>
    <col min="1032" max="1032" width="14.5" style="71" customWidth="1"/>
    <col min="1033" max="1033" width="55.625" style="71" customWidth="1"/>
    <col min="1034" max="1034" width="17.875" style="71" customWidth="1"/>
    <col min="1035" max="1035" width="8.625" style="71" customWidth="1"/>
    <col min="1036" max="1036" width="7.125" style="71" customWidth="1"/>
    <col min="1037" max="1284" width="9" style="71"/>
    <col min="1285" max="1285" width="10.875" style="71" customWidth="1"/>
    <col min="1286" max="1286" width="9.75" style="71" customWidth="1"/>
    <col min="1287" max="1287" width="12.375" style="71" customWidth="1"/>
    <col min="1288" max="1288" width="14.5" style="71" customWidth="1"/>
    <col min="1289" max="1289" width="55.625" style="71" customWidth="1"/>
    <col min="1290" max="1290" width="17.875" style="71" customWidth="1"/>
    <col min="1291" max="1291" width="8.625" style="71" customWidth="1"/>
    <col min="1292" max="1292" width="7.125" style="71" customWidth="1"/>
    <col min="1293" max="1540" width="9" style="71"/>
    <col min="1541" max="1541" width="10.875" style="71" customWidth="1"/>
    <col min="1542" max="1542" width="9.75" style="71" customWidth="1"/>
    <col min="1543" max="1543" width="12.375" style="71" customWidth="1"/>
    <col min="1544" max="1544" width="14.5" style="71" customWidth="1"/>
    <col min="1545" max="1545" width="55.625" style="71" customWidth="1"/>
    <col min="1546" max="1546" width="17.875" style="71" customWidth="1"/>
    <col min="1547" max="1547" width="8.625" style="71" customWidth="1"/>
    <col min="1548" max="1548" width="7.125" style="71" customWidth="1"/>
    <col min="1549" max="1796" width="9" style="71"/>
    <col min="1797" max="1797" width="10.875" style="71" customWidth="1"/>
    <col min="1798" max="1798" width="9.75" style="71" customWidth="1"/>
    <col min="1799" max="1799" width="12.375" style="71" customWidth="1"/>
    <col min="1800" max="1800" width="14.5" style="71" customWidth="1"/>
    <col min="1801" max="1801" width="55.625" style="71" customWidth="1"/>
    <col min="1802" max="1802" width="17.875" style="71" customWidth="1"/>
    <col min="1803" max="1803" width="8.625" style="71" customWidth="1"/>
    <col min="1804" max="1804" width="7.125" style="71" customWidth="1"/>
    <col min="1805" max="2052" width="9" style="71"/>
    <col min="2053" max="2053" width="10.875" style="71" customWidth="1"/>
    <col min="2054" max="2054" width="9.75" style="71" customWidth="1"/>
    <col min="2055" max="2055" width="12.375" style="71" customWidth="1"/>
    <col min="2056" max="2056" width="14.5" style="71" customWidth="1"/>
    <col min="2057" max="2057" width="55.625" style="71" customWidth="1"/>
    <col min="2058" max="2058" width="17.875" style="71" customWidth="1"/>
    <col min="2059" max="2059" width="8.625" style="71" customWidth="1"/>
    <col min="2060" max="2060" width="7.125" style="71" customWidth="1"/>
    <col min="2061" max="2308" width="9" style="71"/>
    <col min="2309" max="2309" width="10.875" style="71" customWidth="1"/>
    <col min="2310" max="2310" width="9.75" style="71" customWidth="1"/>
    <col min="2311" max="2311" width="12.375" style="71" customWidth="1"/>
    <col min="2312" max="2312" width="14.5" style="71" customWidth="1"/>
    <col min="2313" max="2313" width="55.625" style="71" customWidth="1"/>
    <col min="2314" max="2314" width="17.875" style="71" customWidth="1"/>
    <col min="2315" max="2315" width="8.625" style="71" customWidth="1"/>
    <col min="2316" max="2316" width="7.125" style="71" customWidth="1"/>
    <col min="2317" max="2564" width="9" style="71"/>
    <col min="2565" max="2565" width="10.875" style="71" customWidth="1"/>
    <col min="2566" max="2566" width="9.75" style="71" customWidth="1"/>
    <col min="2567" max="2567" width="12.375" style="71" customWidth="1"/>
    <col min="2568" max="2568" width="14.5" style="71" customWidth="1"/>
    <col min="2569" max="2569" width="55.625" style="71" customWidth="1"/>
    <col min="2570" max="2570" width="17.875" style="71" customWidth="1"/>
    <col min="2571" max="2571" width="8.625" style="71" customWidth="1"/>
    <col min="2572" max="2572" width="7.125" style="71" customWidth="1"/>
    <col min="2573" max="2820" width="9" style="71"/>
    <col min="2821" max="2821" width="10.875" style="71" customWidth="1"/>
    <col min="2822" max="2822" width="9.75" style="71" customWidth="1"/>
    <col min="2823" max="2823" width="12.375" style="71" customWidth="1"/>
    <col min="2824" max="2824" width="14.5" style="71" customWidth="1"/>
    <col min="2825" max="2825" width="55.625" style="71" customWidth="1"/>
    <col min="2826" max="2826" width="17.875" style="71" customWidth="1"/>
    <col min="2827" max="2827" width="8.625" style="71" customWidth="1"/>
    <col min="2828" max="2828" width="7.125" style="71" customWidth="1"/>
    <col min="2829" max="3076" width="9" style="71"/>
    <col min="3077" max="3077" width="10.875" style="71" customWidth="1"/>
    <col min="3078" max="3078" width="9.75" style="71" customWidth="1"/>
    <col min="3079" max="3079" width="12.375" style="71" customWidth="1"/>
    <col min="3080" max="3080" width="14.5" style="71" customWidth="1"/>
    <col min="3081" max="3081" width="55.625" style="71" customWidth="1"/>
    <col min="3082" max="3082" width="17.875" style="71" customWidth="1"/>
    <col min="3083" max="3083" width="8.625" style="71" customWidth="1"/>
    <col min="3084" max="3084" width="7.125" style="71" customWidth="1"/>
    <col min="3085" max="3332" width="9" style="71"/>
    <col min="3333" max="3333" width="10.875" style="71" customWidth="1"/>
    <col min="3334" max="3334" width="9.75" style="71" customWidth="1"/>
    <col min="3335" max="3335" width="12.375" style="71" customWidth="1"/>
    <col min="3336" max="3336" width="14.5" style="71" customWidth="1"/>
    <col min="3337" max="3337" width="55.625" style="71" customWidth="1"/>
    <col min="3338" max="3338" width="17.875" style="71" customWidth="1"/>
    <col min="3339" max="3339" width="8.625" style="71" customWidth="1"/>
    <col min="3340" max="3340" width="7.125" style="71" customWidth="1"/>
    <col min="3341" max="3588" width="9" style="71"/>
    <col min="3589" max="3589" width="10.875" style="71" customWidth="1"/>
    <col min="3590" max="3590" width="9.75" style="71" customWidth="1"/>
    <col min="3591" max="3591" width="12.375" style="71" customWidth="1"/>
    <col min="3592" max="3592" width="14.5" style="71" customWidth="1"/>
    <col min="3593" max="3593" width="55.625" style="71" customWidth="1"/>
    <col min="3594" max="3594" width="17.875" style="71" customWidth="1"/>
    <col min="3595" max="3595" width="8.625" style="71" customWidth="1"/>
    <col min="3596" max="3596" width="7.125" style="71" customWidth="1"/>
    <col min="3597" max="3844" width="9" style="71"/>
    <col min="3845" max="3845" width="10.875" style="71" customWidth="1"/>
    <col min="3846" max="3846" width="9.75" style="71" customWidth="1"/>
    <col min="3847" max="3847" width="12.375" style="71" customWidth="1"/>
    <col min="3848" max="3848" width="14.5" style="71" customWidth="1"/>
    <col min="3849" max="3849" width="55.625" style="71" customWidth="1"/>
    <col min="3850" max="3850" width="17.875" style="71" customWidth="1"/>
    <col min="3851" max="3851" width="8.625" style="71" customWidth="1"/>
    <col min="3852" max="3852" width="7.125" style="71" customWidth="1"/>
    <col min="3853" max="4100" width="9" style="71"/>
    <col min="4101" max="4101" width="10.875" style="71" customWidth="1"/>
    <col min="4102" max="4102" width="9.75" style="71" customWidth="1"/>
    <col min="4103" max="4103" width="12.375" style="71" customWidth="1"/>
    <col min="4104" max="4104" width="14.5" style="71" customWidth="1"/>
    <col min="4105" max="4105" width="55.625" style="71" customWidth="1"/>
    <col min="4106" max="4106" width="17.875" style="71" customWidth="1"/>
    <col min="4107" max="4107" width="8.625" style="71" customWidth="1"/>
    <col min="4108" max="4108" width="7.125" style="71" customWidth="1"/>
    <col min="4109" max="4356" width="9" style="71"/>
    <col min="4357" max="4357" width="10.875" style="71" customWidth="1"/>
    <col min="4358" max="4358" width="9.75" style="71" customWidth="1"/>
    <col min="4359" max="4359" width="12.375" style="71" customWidth="1"/>
    <col min="4360" max="4360" width="14.5" style="71" customWidth="1"/>
    <col min="4361" max="4361" width="55.625" style="71" customWidth="1"/>
    <col min="4362" max="4362" width="17.875" style="71" customWidth="1"/>
    <col min="4363" max="4363" width="8.625" style="71" customWidth="1"/>
    <col min="4364" max="4364" width="7.125" style="71" customWidth="1"/>
    <col min="4365" max="4612" width="9" style="71"/>
    <col min="4613" max="4613" width="10.875" style="71" customWidth="1"/>
    <col min="4614" max="4614" width="9.75" style="71" customWidth="1"/>
    <col min="4615" max="4615" width="12.375" style="71" customWidth="1"/>
    <col min="4616" max="4616" width="14.5" style="71" customWidth="1"/>
    <col min="4617" max="4617" width="55.625" style="71" customWidth="1"/>
    <col min="4618" max="4618" width="17.875" style="71" customWidth="1"/>
    <col min="4619" max="4619" width="8.625" style="71" customWidth="1"/>
    <col min="4620" max="4620" width="7.125" style="71" customWidth="1"/>
    <col min="4621" max="4868" width="9" style="71"/>
    <col min="4869" max="4869" width="10.875" style="71" customWidth="1"/>
    <col min="4870" max="4870" width="9.75" style="71" customWidth="1"/>
    <col min="4871" max="4871" width="12.375" style="71" customWidth="1"/>
    <col min="4872" max="4872" width="14.5" style="71" customWidth="1"/>
    <col min="4873" max="4873" width="55.625" style="71" customWidth="1"/>
    <col min="4874" max="4874" width="17.875" style="71" customWidth="1"/>
    <col min="4875" max="4875" width="8.625" style="71" customWidth="1"/>
    <col min="4876" max="4876" width="7.125" style="71" customWidth="1"/>
    <col min="4877" max="5124" width="9" style="71"/>
    <col min="5125" max="5125" width="10.875" style="71" customWidth="1"/>
    <col min="5126" max="5126" width="9.75" style="71" customWidth="1"/>
    <col min="5127" max="5127" width="12.375" style="71" customWidth="1"/>
    <col min="5128" max="5128" width="14.5" style="71" customWidth="1"/>
    <col min="5129" max="5129" width="55.625" style="71" customWidth="1"/>
    <col min="5130" max="5130" width="17.875" style="71" customWidth="1"/>
    <col min="5131" max="5131" width="8.625" style="71" customWidth="1"/>
    <col min="5132" max="5132" width="7.125" style="71" customWidth="1"/>
    <col min="5133" max="5380" width="9" style="71"/>
    <col min="5381" max="5381" width="10.875" style="71" customWidth="1"/>
    <col min="5382" max="5382" width="9.75" style="71" customWidth="1"/>
    <col min="5383" max="5383" width="12.375" style="71" customWidth="1"/>
    <col min="5384" max="5384" width="14.5" style="71" customWidth="1"/>
    <col min="5385" max="5385" width="55.625" style="71" customWidth="1"/>
    <col min="5386" max="5386" width="17.875" style="71" customWidth="1"/>
    <col min="5387" max="5387" width="8.625" style="71" customWidth="1"/>
    <col min="5388" max="5388" width="7.125" style="71" customWidth="1"/>
    <col min="5389" max="5636" width="9" style="71"/>
    <col min="5637" max="5637" width="10.875" style="71" customWidth="1"/>
    <col min="5638" max="5638" width="9.75" style="71" customWidth="1"/>
    <col min="5639" max="5639" width="12.375" style="71" customWidth="1"/>
    <col min="5640" max="5640" width="14.5" style="71" customWidth="1"/>
    <col min="5641" max="5641" width="55.625" style="71" customWidth="1"/>
    <col min="5642" max="5642" width="17.875" style="71" customWidth="1"/>
    <col min="5643" max="5643" width="8.625" style="71" customWidth="1"/>
    <col min="5644" max="5644" width="7.125" style="71" customWidth="1"/>
    <col min="5645" max="5892" width="9" style="71"/>
    <col min="5893" max="5893" width="10.875" style="71" customWidth="1"/>
    <col min="5894" max="5894" width="9.75" style="71" customWidth="1"/>
    <col min="5895" max="5895" width="12.375" style="71" customWidth="1"/>
    <col min="5896" max="5896" width="14.5" style="71" customWidth="1"/>
    <col min="5897" max="5897" width="55.625" style="71" customWidth="1"/>
    <col min="5898" max="5898" width="17.875" style="71" customWidth="1"/>
    <col min="5899" max="5899" width="8.625" style="71" customWidth="1"/>
    <col min="5900" max="5900" width="7.125" style="71" customWidth="1"/>
    <col min="5901" max="6148" width="9" style="71"/>
    <col min="6149" max="6149" width="10.875" style="71" customWidth="1"/>
    <col min="6150" max="6150" width="9.75" style="71" customWidth="1"/>
    <col min="6151" max="6151" width="12.375" style="71" customWidth="1"/>
    <col min="6152" max="6152" width="14.5" style="71" customWidth="1"/>
    <col min="6153" max="6153" width="55.625" style="71" customWidth="1"/>
    <col min="6154" max="6154" width="17.875" style="71" customWidth="1"/>
    <col min="6155" max="6155" width="8.625" style="71" customWidth="1"/>
    <col min="6156" max="6156" width="7.125" style="71" customWidth="1"/>
    <col min="6157" max="6404" width="9" style="71"/>
    <col min="6405" max="6405" width="10.875" style="71" customWidth="1"/>
    <col min="6406" max="6406" width="9.75" style="71" customWidth="1"/>
    <col min="6407" max="6407" width="12.375" style="71" customWidth="1"/>
    <col min="6408" max="6408" width="14.5" style="71" customWidth="1"/>
    <col min="6409" max="6409" width="55.625" style="71" customWidth="1"/>
    <col min="6410" max="6410" width="17.875" style="71" customWidth="1"/>
    <col min="6411" max="6411" width="8.625" style="71" customWidth="1"/>
    <col min="6412" max="6412" width="7.125" style="71" customWidth="1"/>
    <col min="6413" max="6660" width="9" style="71"/>
    <col min="6661" max="6661" width="10.875" style="71" customWidth="1"/>
    <col min="6662" max="6662" width="9.75" style="71" customWidth="1"/>
    <col min="6663" max="6663" width="12.375" style="71" customWidth="1"/>
    <col min="6664" max="6664" width="14.5" style="71" customWidth="1"/>
    <col min="6665" max="6665" width="55.625" style="71" customWidth="1"/>
    <col min="6666" max="6666" width="17.875" style="71" customWidth="1"/>
    <col min="6667" max="6667" width="8.625" style="71" customWidth="1"/>
    <col min="6668" max="6668" width="7.125" style="71" customWidth="1"/>
    <col min="6669" max="6916" width="9" style="71"/>
    <col min="6917" max="6917" width="10.875" style="71" customWidth="1"/>
    <col min="6918" max="6918" width="9.75" style="71" customWidth="1"/>
    <col min="6919" max="6919" width="12.375" style="71" customWidth="1"/>
    <col min="6920" max="6920" width="14.5" style="71" customWidth="1"/>
    <col min="6921" max="6921" width="55.625" style="71" customWidth="1"/>
    <col min="6922" max="6922" width="17.875" style="71" customWidth="1"/>
    <col min="6923" max="6923" width="8.625" style="71" customWidth="1"/>
    <col min="6924" max="6924" width="7.125" style="71" customWidth="1"/>
    <col min="6925" max="7172" width="9" style="71"/>
    <col min="7173" max="7173" width="10.875" style="71" customWidth="1"/>
    <col min="7174" max="7174" width="9.75" style="71" customWidth="1"/>
    <col min="7175" max="7175" width="12.375" style="71" customWidth="1"/>
    <col min="7176" max="7176" width="14.5" style="71" customWidth="1"/>
    <col min="7177" max="7177" width="55.625" style="71" customWidth="1"/>
    <col min="7178" max="7178" width="17.875" style="71" customWidth="1"/>
    <col min="7179" max="7179" width="8.625" style="71" customWidth="1"/>
    <col min="7180" max="7180" width="7.125" style="71" customWidth="1"/>
    <col min="7181" max="7428" width="9" style="71"/>
    <col min="7429" max="7429" width="10.875" style="71" customWidth="1"/>
    <col min="7430" max="7430" width="9.75" style="71" customWidth="1"/>
    <col min="7431" max="7431" width="12.375" style="71" customWidth="1"/>
    <col min="7432" max="7432" width="14.5" style="71" customWidth="1"/>
    <col min="7433" max="7433" width="55.625" style="71" customWidth="1"/>
    <col min="7434" max="7434" width="17.875" style="71" customWidth="1"/>
    <col min="7435" max="7435" width="8.625" style="71" customWidth="1"/>
    <col min="7436" max="7436" width="7.125" style="71" customWidth="1"/>
    <col min="7437" max="7684" width="9" style="71"/>
    <col min="7685" max="7685" width="10.875" style="71" customWidth="1"/>
    <col min="7686" max="7686" width="9.75" style="71" customWidth="1"/>
    <col min="7687" max="7687" width="12.375" style="71" customWidth="1"/>
    <col min="7688" max="7688" width="14.5" style="71" customWidth="1"/>
    <col min="7689" max="7689" width="55.625" style="71" customWidth="1"/>
    <col min="7690" max="7690" width="17.875" style="71" customWidth="1"/>
    <col min="7691" max="7691" width="8.625" style="71" customWidth="1"/>
    <col min="7692" max="7692" width="7.125" style="71" customWidth="1"/>
    <col min="7693" max="7940" width="9" style="71"/>
    <col min="7941" max="7941" width="10.875" style="71" customWidth="1"/>
    <col min="7942" max="7942" width="9.75" style="71" customWidth="1"/>
    <col min="7943" max="7943" width="12.375" style="71" customWidth="1"/>
    <col min="7944" max="7944" width="14.5" style="71" customWidth="1"/>
    <col min="7945" max="7945" width="55.625" style="71" customWidth="1"/>
    <col min="7946" max="7946" width="17.875" style="71" customWidth="1"/>
    <col min="7947" max="7947" width="8.625" style="71" customWidth="1"/>
    <col min="7948" max="7948" width="7.125" style="71" customWidth="1"/>
    <col min="7949" max="8196" width="9" style="71"/>
    <col min="8197" max="8197" width="10.875" style="71" customWidth="1"/>
    <col min="8198" max="8198" width="9.75" style="71" customWidth="1"/>
    <col min="8199" max="8199" width="12.375" style="71" customWidth="1"/>
    <col min="8200" max="8200" width="14.5" style="71" customWidth="1"/>
    <col min="8201" max="8201" width="55.625" style="71" customWidth="1"/>
    <col min="8202" max="8202" width="17.875" style="71" customWidth="1"/>
    <col min="8203" max="8203" width="8.625" style="71" customWidth="1"/>
    <col min="8204" max="8204" width="7.125" style="71" customWidth="1"/>
    <col min="8205" max="8452" width="9" style="71"/>
    <col min="8453" max="8453" width="10.875" style="71" customWidth="1"/>
    <col min="8454" max="8454" width="9.75" style="71" customWidth="1"/>
    <col min="8455" max="8455" width="12.375" style="71" customWidth="1"/>
    <col min="8456" max="8456" width="14.5" style="71" customWidth="1"/>
    <col min="8457" max="8457" width="55.625" style="71" customWidth="1"/>
    <col min="8458" max="8458" width="17.875" style="71" customWidth="1"/>
    <col min="8459" max="8459" width="8.625" style="71" customWidth="1"/>
    <col min="8460" max="8460" width="7.125" style="71" customWidth="1"/>
    <col min="8461" max="8708" width="9" style="71"/>
    <col min="8709" max="8709" width="10.875" style="71" customWidth="1"/>
    <col min="8710" max="8710" width="9.75" style="71" customWidth="1"/>
    <col min="8711" max="8711" width="12.375" style="71" customWidth="1"/>
    <col min="8712" max="8712" width="14.5" style="71" customWidth="1"/>
    <col min="8713" max="8713" width="55.625" style="71" customWidth="1"/>
    <col min="8714" max="8714" width="17.875" style="71" customWidth="1"/>
    <col min="8715" max="8715" width="8.625" style="71" customWidth="1"/>
    <col min="8716" max="8716" width="7.125" style="71" customWidth="1"/>
    <col min="8717" max="8964" width="9" style="71"/>
    <col min="8965" max="8965" width="10.875" style="71" customWidth="1"/>
    <col min="8966" max="8966" width="9.75" style="71" customWidth="1"/>
    <col min="8967" max="8967" width="12.375" style="71" customWidth="1"/>
    <col min="8968" max="8968" width="14.5" style="71" customWidth="1"/>
    <col min="8969" max="8969" width="55.625" style="71" customWidth="1"/>
    <col min="8970" max="8970" width="17.875" style="71" customWidth="1"/>
    <col min="8971" max="8971" width="8.625" style="71" customWidth="1"/>
    <col min="8972" max="8972" width="7.125" style="71" customWidth="1"/>
    <col min="8973" max="9220" width="9" style="71"/>
    <col min="9221" max="9221" width="10.875" style="71" customWidth="1"/>
    <col min="9222" max="9222" width="9.75" style="71" customWidth="1"/>
    <col min="9223" max="9223" width="12.375" style="71" customWidth="1"/>
    <col min="9224" max="9224" width="14.5" style="71" customWidth="1"/>
    <col min="9225" max="9225" width="55.625" style="71" customWidth="1"/>
    <col min="9226" max="9226" width="17.875" style="71" customWidth="1"/>
    <col min="9227" max="9227" width="8.625" style="71" customWidth="1"/>
    <col min="9228" max="9228" width="7.125" style="71" customWidth="1"/>
    <col min="9229" max="9476" width="9" style="71"/>
    <col min="9477" max="9477" width="10.875" style="71" customWidth="1"/>
    <col min="9478" max="9478" width="9.75" style="71" customWidth="1"/>
    <col min="9479" max="9479" width="12.375" style="71" customWidth="1"/>
    <col min="9480" max="9480" width="14.5" style="71" customWidth="1"/>
    <col min="9481" max="9481" width="55.625" style="71" customWidth="1"/>
    <col min="9482" max="9482" width="17.875" style="71" customWidth="1"/>
    <col min="9483" max="9483" width="8.625" style="71" customWidth="1"/>
    <col min="9484" max="9484" width="7.125" style="71" customWidth="1"/>
    <col min="9485" max="9732" width="9" style="71"/>
    <col min="9733" max="9733" width="10.875" style="71" customWidth="1"/>
    <col min="9734" max="9734" width="9.75" style="71" customWidth="1"/>
    <col min="9735" max="9735" width="12.375" style="71" customWidth="1"/>
    <col min="9736" max="9736" width="14.5" style="71" customWidth="1"/>
    <col min="9737" max="9737" width="55.625" style="71" customWidth="1"/>
    <col min="9738" max="9738" width="17.875" style="71" customWidth="1"/>
    <col min="9739" max="9739" width="8.625" style="71" customWidth="1"/>
    <col min="9740" max="9740" width="7.125" style="71" customWidth="1"/>
    <col min="9741" max="9988" width="9" style="71"/>
    <col min="9989" max="9989" width="10.875" style="71" customWidth="1"/>
    <col min="9990" max="9990" width="9.75" style="71" customWidth="1"/>
    <col min="9991" max="9991" width="12.375" style="71" customWidth="1"/>
    <col min="9992" max="9992" width="14.5" style="71" customWidth="1"/>
    <col min="9993" max="9993" width="55.625" style="71" customWidth="1"/>
    <col min="9994" max="9994" width="17.875" style="71" customWidth="1"/>
    <col min="9995" max="9995" width="8.625" style="71" customWidth="1"/>
    <col min="9996" max="9996" width="7.125" style="71" customWidth="1"/>
    <col min="9997" max="10244" width="9" style="71"/>
    <col min="10245" max="10245" width="10.875" style="71" customWidth="1"/>
    <col min="10246" max="10246" width="9.75" style="71" customWidth="1"/>
    <col min="10247" max="10247" width="12.375" style="71" customWidth="1"/>
    <col min="10248" max="10248" width="14.5" style="71" customWidth="1"/>
    <col min="10249" max="10249" width="55.625" style="71" customWidth="1"/>
    <col min="10250" max="10250" width="17.875" style="71" customWidth="1"/>
    <col min="10251" max="10251" width="8.625" style="71" customWidth="1"/>
    <col min="10252" max="10252" width="7.125" style="71" customWidth="1"/>
    <col min="10253" max="10500" width="9" style="71"/>
    <col min="10501" max="10501" width="10.875" style="71" customWidth="1"/>
    <col min="10502" max="10502" width="9.75" style="71" customWidth="1"/>
    <col min="10503" max="10503" width="12.375" style="71" customWidth="1"/>
    <col min="10504" max="10504" width="14.5" style="71" customWidth="1"/>
    <col min="10505" max="10505" width="55.625" style="71" customWidth="1"/>
    <col min="10506" max="10506" width="17.875" style="71" customWidth="1"/>
    <col min="10507" max="10507" width="8.625" style="71" customWidth="1"/>
    <col min="10508" max="10508" width="7.125" style="71" customWidth="1"/>
    <col min="10509" max="10756" width="9" style="71"/>
    <col min="10757" max="10757" width="10.875" style="71" customWidth="1"/>
    <col min="10758" max="10758" width="9.75" style="71" customWidth="1"/>
    <col min="10759" max="10759" width="12.375" style="71" customWidth="1"/>
    <col min="10760" max="10760" width="14.5" style="71" customWidth="1"/>
    <col min="10761" max="10761" width="55.625" style="71" customWidth="1"/>
    <col min="10762" max="10762" width="17.875" style="71" customWidth="1"/>
    <col min="10763" max="10763" width="8.625" style="71" customWidth="1"/>
    <col min="10764" max="10764" width="7.125" style="71" customWidth="1"/>
    <col min="10765" max="11012" width="9" style="71"/>
    <col min="11013" max="11013" width="10.875" style="71" customWidth="1"/>
    <col min="11014" max="11014" width="9.75" style="71" customWidth="1"/>
    <col min="11015" max="11015" width="12.375" style="71" customWidth="1"/>
    <col min="11016" max="11016" width="14.5" style="71" customWidth="1"/>
    <col min="11017" max="11017" width="55.625" style="71" customWidth="1"/>
    <col min="11018" max="11018" width="17.875" style="71" customWidth="1"/>
    <col min="11019" max="11019" width="8.625" style="71" customWidth="1"/>
    <col min="11020" max="11020" width="7.125" style="71" customWidth="1"/>
    <col min="11021" max="11268" width="9" style="71"/>
    <col min="11269" max="11269" width="10.875" style="71" customWidth="1"/>
    <col min="11270" max="11270" width="9.75" style="71" customWidth="1"/>
    <col min="11271" max="11271" width="12.375" style="71" customWidth="1"/>
    <col min="11272" max="11272" width="14.5" style="71" customWidth="1"/>
    <col min="11273" max="11273" width="55.625" style="71" customWidth="1"/>
    <col min="11274" max="11274" width="17.875" style="71" customWidth="1"/>
    <col min="11275" max="11275" width="8.625" style="71" customWidth="1"/>
    <col min="11276" max="11276" width="7.125" style="71" customWidth="1"/>
    <col min="11277" max="11524" width="9" style="71"/>
    <col min="11525" max="11525" width="10.875" style="71" customWidth="1"/>
    <col min="11526" max="11526" width="9.75" style="71" customWidth="1"/>
    <col min="11527" max="11527" width="12.375" style="71" customWidth="1"/>
    <col min="11528" max="11528" width="14.5" style="71" customWidth="1"/>
    <col min="11529" max="11529" width="55.625" style="71" customWidth="1"/>
    <col min="11530" max="11530" width="17.875" style="71" customWidth="1"/>
    <col min="11531" max="11531" width="8.625" style="71" customWidth="1"/>
    <col min="11532" max="11532" width="7.125" style="71" customWidth="1"/>
    <col min="11533" max="11780" width="9" style="71"/>
    <col min="11781" max="11781" width="10.875" style="71" customWidth="1"/>
    <col min="11782" max="11782" width="9.75" style="71" customWidth="1"/>
    <col min="11783" max="11783" width="12.375" style="71" customWidth="1"/>
    <col min="11784" max="11784" width="14.5" style="71" customWidth="1"/>
    <col min="11785" max="11785" width="55.625" style="71" customWidth="1"/>
    <col min="11786" max="11786" width="17.875" style="71" customWidth="1"/>
    <col min="11787" max="11787" width="8.625" style="71" customWidth="1"/>
    <col min="11788" max="11788" width="7.125" style="71" customWidth="1"/>
    <col min="11789" max="12036" width="9" style="71"/>
    <col min="12037" max="12037" width="10.875" style="71" customWidth="1"/>
    <col min="12038" max="12038" width="9.75" style="71" customWidth="1"/>
    <col min="12039" max="12039" width="12.375" style="71" customWidth="1"/>
    <col min="12040" max="12040" width="14.5" style="71" customWidth="1"/>
    <col min="12041" max="12041" width="55.625" style="71" customWidth="1"/>
    <col min="12042" max="12042" width="17.875" style="71" customWidth="1"/>
    <col min="12043" max="12043" width="8.625" style="71" customWidth="1"/>
    <col min="12044" max="12044" width="7.125" style="71" customWidth="1"/>
    <col min="12045" max="12292" width="9" style="71"/>
    <col min="12293" max="12293" width="10.875" style="71" customWidth="1"/>
    <col min="12294" max="12294" width="9.75" style="71" customWidth="1"/>
    <col min="12295" max="12295" width="12.375" style="71" customWidth="1"/>
    <col min="12296" max="12296" width="14.5" style="71" customWidth="1"/>
    <col min="12297" max="12297" width="55.625" style="71" customWidth="1"/>
    <col min="12298" max="12298" width="17.875" style="71" customWidth="1"/>
    <col min="12299" max="12299" width="8.625" style="71" customWidth="1"/>
    <col min="12300" max="12300" width="7.125" style="71" customWidth="1"/>
    <col min="12301" max="12548" width="9" style="71"/>
    <col min="12549" max="12549" width="10.875" style="71" customWidth="1"/>
    <col min="12550" max="12550" width="9.75" style="71" customWidth="1"/>
    <col min="12551" max="12551" width="12.375" style="71" customWidth="1"/>
    <col min="12552" max="12552" width="14.5" style="71" customWidth="1"/>
    <col min="12553" max="12553" width="55.625" style="71" customWidth="1"/>
    <col min="12554" max="12554" width="17.875" style="71" customWidth="1"/>
    <col min="12555" max="12555" width="8.625" style="71" customWidth="1"/>
    <col min="12556" max="12556" width="7.125" style="71" customWidth="1"/>
    <col min="12557" max="12804" width="9" style="71"/>
    <col min="12805" max="12805" width="10.875" style="71" customWidth="1"/>
    <col min="12806" max="12806" width="9.75" style="71" customWidth="1"/>
    <col min="12807" max="12807" width="12.375" style="71" customWidth="1"/>
    <col min="12808" max="12808" width="14.5" style="71" customWidth="1"/>
    <col min="12809" max="12809" width="55.625" style="71" customWidth="1"/>
    <col min="12810" max="12810" width="17.875" style="71" customWidth="1"/>
    <col min="12811" max="12811" width="8.625" style="71" customWidth="1"/>
    <col min="12812" max="12812" width="7.125" style="71" customWidth="1"/>
    <col min="12813" max="13060" width="9" style="71"/>
    <col min="13061" max="13061" width="10.875" style="71" customWidth="1"/>
    <col min="13062" max="13062" width="9.75" style="71" customWidth="1"/>
    <col min="13063" max="13063" width="12.375" style="71" customWidth="1"/>
    <col min="13064" max="13064" width="14.5" style="71" customWidth="1"/>
    <col min="13065" max="13065" width="55.625" style="71" customWidth="1"/>
    <col min="13066" max="13066" width="17.875" style="71" customWidth="1"/>
    <col min="13067" max="13067" width="8.625" style="71" customWidth="1"/>
    <col min="13068" max="13068" width="7.125" style="71" customWidth="1"/>
    <col min="13069" max="13316" width="9" style="71"/>
    <col min="13317" max="13317" width="10.875" style="71" customWidth="1"/>
    <col min="13318" max="13318" width="9.75" style="71" customWidth="1"/>
    <col min="13319" max="13319" width="12.375" style="71" customWidth="1"/>
    <col min="13320" max="13320" width="14.5" style="71" customWidth="1"/>
    <col min="13321" max="13321" width="55.625" style="71" customWidth="1"/>
    <col min="13322" max="13322" width="17.875" style="71" customWidth="1"/>
    <col min="13323" max="13323" width="8.625" style="71" customWidth="1"/>
    <col min="13324" max="13324" width="7.125" style="71" customWidth="1"/>
    <col min="13325" max="13572" width="9" style="71"/>
    <col min="13573" max="13573" width="10.875" style="71" customWidth="1"/>
    <col min="13574" max="13574" width="9.75" style="71" customWidth="1"/>
    <col min="13575" max="13575" width="12.375" style="71" customWidth="1"/>
    <col min="13576" max="13576" width="14.5" style="71" customWidth="1"/>
    <col min="13577" max="13577" width="55.625" style="71" customWidth="1"/>
    <col min="13578" max="13578" width="17.875" style="71" customWidth="1"/>
    <col min="13579" max="13579" width="8.625" style="71" customWidth="1"/>
    <col min="13580" max="13580" width="7.125" style="71" customWidth="1"/>
    <col min="13581" max="13828" width="9" style="71"/>
    <col min="13829" max="13829" width="10.875" style="71" customWidth="1"/>
    <col min="13830" max="13830" width="9.75" style="71" customWidth="1"/>
    <col min="13831" max="13831" width="12.375" style="71" customWidth="1"/>
    <col min="13832" max="13832" width="14.5" style="71" customWidth="1"/>
    <col min="13833" max="13833" width="55.625" style="71" customWidth="1"/>
    <col min="13834" max="13834" width="17.875" style="71" customWidth="1"/>
    <col min="13835" max="13835" width="8.625" style="71" customWidth="1"/>
    <col min="13836" max="13836" width="7.125" style="71" customWidth="1"/>
    <col min="13837" max="14084" width="9" style="71"/>
    <col min="14085" max="14085" width="10.875" style="71" customWidth="1"/>
    <col min="14086" max="14086" width="9.75" style="71" customWidth="1"/>
    <col min="14087" max="14087" width="12.375" style="71" customWidth="1"/>
    <col min="14088" max="14088" width="14.5" style="71" customWidth="1"/>
    <col min="14089" max="14089" width="55.625" style="71" customWidth="1"/>
    <col min="14090" max="14090" width="17.875" style="71" customWidth="1"/>
    <col min="14091" max="14091" width="8.625" style="71" customWidth="1"/>
    <col min="14092" max="14092" width="7.125" style="71" customWidth="1"/>
    <col min="14093" max="14340" width="9" style="71"/>
    <col min="14341" max="14341" width="10.875" style="71" customWidth="1"/>
    <col min="14342" max="14342" width="9.75" style="71" customWidth="1"/>
    <col min="14343" max="14343" width="12.375" style="71" customWidth="1"/>
    <col min="14344" max="14344" width="14.5" style="71" customWidth="1"/>
    <col min="14345" max="14345" width="55.625" style="71" customWidth="1"/>
    <col min="14346" max="14346" width="17.875" style="71" customWidth="1"/>
    <col min="14347" max="14347" width="8.625" style="71" customWidth="1"/>
    <col min="14348" max="14348" width="7.125" style="71" customWidth="1"/>
    <col min="14349" max="14596" width="9" style="71"/>
    <col min="14597" max="14597" width="10.875" style="71" customWidth="1"/>
    <col min="14598" max="14598" width="9.75" style="71" customWidth="1"/>
    <col min="14599" max="14599" width="12.375" style="71" customWidth="1"/>
    <col min="14600" max="14600" width="14.5" style="71" customWidth="1"/>
    <col min="14601" max="14601" width="55.625" style="71" customWidth="1"/>
    <col min="14602" max="14602" width="17.875" style="71" customWidth="1"/>
    <col min="14603" max="14603" width="8.625" style="71" customWidth="1"/>
    <col min="14604" max="14604" width="7.125" style="71" customWidth="1"/>
    <col min="14605" max="14852" width="9" style="71"/>
    <col min="14853" max="14853" width="10.875" style="71" customWidth="1"/>
    <col min="14854" max="14854" width="9.75" style="71" customWidth="1"/>
    <col min="14855" max="14855" width="12.375" style="71" customWidth="1"/>
    <col min="14856" max="14856" width="14.5" style="71" customWidth="1"/>
    <col min="14857" max="14857" width="55.625" style="71" customWidth="1"/>
    <col min="14858" max="14858" width="17.875" style="71" customWidth="1"/>
    <col min="14859" max="14859" width="8.625" style="71" customWidth="1"/>
    <col min="14860" max="14860" width="7.125" style="71" customWidth="1"/>
    <col min="14861" max="15108" width="9" style="71"/>
    <col min="15109" max="15109" width="10.875" style="71" customWidth="1"/>
    <col min="15110" max="15110" width="9.75" style="71" customWidth="1"/>
    <col min="15111" max="15111" width="12.375" style="71" customWidth="1"/>
    <col min="15112" max="15112" width="14.5" style="71" customWidth="1"/>
    <col min="15113" max="15113" width="55.625" style="71" customWidth="1"/>
    <col min="15114" max="15114" width="17.875" style="71" customWidth="1"/>
    <col min="15115" max="15115" width="8.625" style="71" customWidth="1"/>
    <col min="15116" max="15116" width="7.125" style="71" customWidth="1"/>
    <col min="15117" max="15364" width="9" style="71"/>
    <col min="15365" max="15365" width="10.875" style="71" customWidth="1"/>
    <col min="15366" max="15366" width="9.75" style="71" customWidth="1"/>
    <col min="15367" max="15367" width="12.375" style="71" customWidth="1"/>
    <col min="15368" max="15368" width="14.5" style="71" customWidth="1"/>
    <col min="15369" max="15369" width="55.625" style="71" customWidth="1"/>
    <col min="15370" max="15370" width="17.875" style="71" customWidth="1"/>
    <col min="15371" max="15371" width="8.625" style="71" customWidth="1"/>
    <col min="15372" max="15372" width="7.125" style="71" customWidth="1"/>
    <col min="15373" max="15620" width="9" style="71"/>
    <col min="15621" max="15621" width="10.875" style="71" customWidth="1"/>
    <col min="15622" max="15622" width="9.75" style="71" customWidth="1"/>
    <col min="15623" max="15623" width="12.375" style="71" customWidth="1"/>
    <col min="15624" max="15624" width="14.5" style="71" customWidth="1"/>
    <col min="15625" max="15625" width="55.625" style="71" customWidth="1"/>
    <col min="15626" max="15626" width="17.875" style="71" customWidth="1"/>
    <col min="15627" max="15627" width="8.625" style="71" customWidth="1"/>
    <col min="15628" max="15628" width="7.125" style="71" customWidth="1"/>
    <col min="15629" max="15876" width="9" style="71"/>
    <col min="15877" max="15877" width="10.875" style="71" customWidth="1"/>
    <col min="15878" max="15878" width="9.75" style="71" customWidth="1"/>
    <col min="15879" max="15879" width="12.375" style="71" customWidth="1"/>
    <col min="15880" max="15880" width="14.5" style="71" customWidth="1"/>
    <col min="15881" max="15881" width="55.625" style="71" customWidth="1"/>
    <col min="15882" max="15882" width="17.875" style="71" customWidth="1"/>
    <col min="15883" max="15883" width="8.625" style="71" customWidth="1"/>
    <col min="15884" max="15884" width="7.125" style="71" customWidth="1"/>
    <col min="15885" max="16132" width="9" style="71"/>
    <col min="16133" max="16133" width="10.875" style="71" customWidth="1"/>
    <col min="16134" max="16134" width="9.75" style="71" customWidth="1"/>
    <col min="16135" max="16135" width="12.375" style="71" customWidth="1"/>
    <col min="16136" max="16136" width="14.5" style="71" customWidth="1"/>
    <col min="16137" max="16137" width="55.625" style="71" customWidth="1"/>
    <col min="16138" max="16138" width="17.875" style="71" customWidth="1"/>
    <col min="16139" max="16139" width="8.625" style="71" customWidth="1"/>
    <col min="16140" max="16140" width="7.125" style="71" customWidth="1"/>
    <col min="16141" max="16384" width="9" style="71"/>
  </cols>
  <sheetData>
    <row r="1" spans="1:12" ht="12.75" customHeight="1" x14ac:dyDescent="0.2">
      <c r="A1" s="70" t="s">
        <v>1112</v>
      </c>
      <c r="B1" s="70" t="s">
        <v>1113</v>
      </c>
      <c r="C1" s="70" t="s">
        <v>1114</v>
      </c>
      <c r="D1" s="70" t="s">
        <v>1115</v>
      </c>
      <c r="E1" s="70" t="s">
        <v>3</v>
      </c>
      <c r="F1" s="70" t="s">
        <v>1116</v>
      </c>
      <c r="G1" s="2" t="s">
        <v>4</v>
      </c>
      <c r="H1" s="2" t="s">
        <v>5</v>
      </c>
      <c r="I1" s="70"/>
      <c r="J1" s="70" t="s">
        <v>1117</v>
      </c>
      <c r="K1" s="70"/>
      <c r="L1" s="70"/>
    </row>
    <row r="2" spans="1:12" ht="12.75" customHeight="1" x14ac:dyDescent="0.2">
      <c r="A2" s="71" t="s">
        <v>1118</v>
      </c>
      <c r="C2" s="71" t="s">
        <v>1122</v>
      </c>
      <c r="D2" s="71" t="s">
        <v>1120</v>
      </c>
      <c r="E2" s="71" t="s">
        <v>16</v>
      </c>
      <c r="F2" s="71" t="s">
        <v>1121</v>
      </c>
      <c r="J2" s="73">
        <v>67.59</v>
      </c>
    </row>
    <row r="3" spans="1:12" ht="12.75" customHeight="1" x14ac:dyDescent="0.2">
      <c r="A3" s="71" t="s">
        <v>1118</v>
      </c>
      <c r="C3" s="71" t="s">
        <v>1131</v>
      </c>
      <c r="D3" s="71" t="s">
        <v>1130</v>
      </c>
      <c r="E3" s="71" t="s">
        <v>16</v>
      </c>
      <c r="F3" s="71" t="s">
        <v>1121</v>
      </c>
      <c r="J3" s="73">
        <v>45.06</v>
      </c>
    </row>
    <row r="4" spans="1:12" ht="12.75" customHeight="1" x14ac:dyDescent="0.2">
      <c r="A4" s="71" t="s">
        <v>1118</v>
      </c>
      <c r="C4" s="71" t="s">
        <v>1140</v>
      </c>
      <c r="D4" s="71" t="s">
        <v>1139</v>
      </c>
      <c r="E4" s="71" t="s">
        <v>16</v>
      </c>
      <c r="F4" s="71" t="s">
        <v>1121</v>
      </c>
      <c r="J4" s="73">
        <v>33.79</v>
      </c>
    </row>
    <row r="5" spans="1:12" ht="12.75" customHeight="1" x14ac:dyDescent="0.2">
      <c r="A5" s="71" t="s">
        <v>1118</v>
      </c>
      <c r="C5" s="71" t="s">
        <v>1149</v>
      </c>
      <c r="D5" s="71" t="s">
        <v>1148</v>
      </c>
      <c r="E5" s="71" t="s">
        <v>16</v>
      </c>
      <c r="F5" s="71" t="s">
        <v>1121</v>
      </c>
      <c r="J5" s="73">
        <v>27.04</v>
      </c>
    </row>
    <row r="6" spans="1:12" ht="12.75" customHeight="1" x14ac:dyDescent="0.2">
      <c r="A6" s="71" t="s">
        <v>1118</v>
      </c>
      <c r="C6" s="71" t="s">
        <v>1158</v>
      </c>
      <c r="D6" s="71" t="s">
        <v>1157</v>
      </c>
      <c r="E6" s="71" t="s">
        <v>16</v>
      </c>
      <c r="F6" s="71" t="s">
        <v>1121</v>
      </c>
      <c r="J6" s="73">
        <v>22.53</v>
      </c>
    </row>
    <row r="7" spans="1:12" ht="12.75" customHeight="1" x14ac:dyDescent="0.2">
      <c r="A7" s="71" t="s">
        <v>1118</v>
      </c>
      <c r="C7" s="71" t="s">
        <v>1167</v>
      </c>
      <c r="D7" s="71" t="s">
        <v>1166</v>
      </c>
      <c r="E7" s="71" t="s">
        <v>16</v>
      </c>
      <c r="F7" s="71" t="s">
        <v>1121</v>
      </c>
      <c r="J7" s="73">
        <v>19.309999999999999</v>
      </c>
    </row>
    <row r="8" spans="1:12" ht="12.75" customHeight="1" x14ac:dyDescent="0.2">
      <c r="A8" s="71" t="s">
        <v>1118</v>
      </c>
      <c r="C8" s="71" t="s">
        <v>1176</v>
      </c>
      <c r="D8" s="71" t="s">
        <v>1175</v>
      </c>
      <c r="E8" s="71" t="s">
        <v>16</v>
      </c>
      <c r="F8" s="71" t="s">
        <v>1121</v>
      </c>
      <c r="J8" s="73">
        <v>16.899999999999999</v>
      </c>
    </row>
    <row r="9" spans="1:12" ht="12.75" customHeight="1" x14ac:dyDescent="0.2">
      <c r="A9" s="71" t="s">
        <v>1118</v>
      </c>
      <c r="C9" s="71" t="s">
        <v>1185</v>
      </c>
      <c r="D9" s="71" t="s">
        <v>1184</v>
      </c>
      <c r="E9" s="71" t="s">
        <v>16</v>
      </c>
      <c r="F9" s="71" t="s">
        <v>1121</v>
      </c>
      <c r="J9" s="73">
        <v>15.02</v>
      </c>
    </row>
    <row r="10" spans="1:12" ht="12.75" customHeight="1" x14ac:dyDescent="0.2">
      <c r="A10" s="71" t="s">
        <v>1118</v>
      </c>
      <c r="C10" s="71" t="s">
        <v>1194</v>
      </c>
      <c r="D10" s="71" t="s">
        <v>1193</v>
      </c>
      <c r="E10" s="71" t="s">
        <v>16</v>
      </c>
      <c r="F10" s="71" t="s">
        <v>1121</v>
      </c>
      <c r="J10" s="73">
        <v>13.52</v>
      </c>
    </row>
    <row r="11" spans="1:12" ht="12.75" customHeight="1" x14ac:dyDescent="0.2">
      <c r="A11" s="71" t="s">
        <v>1118</v>
      </c>
      <c r="C11" s="71" t="s">
        <v>1125</v>
      </c>
      <c r="D11" s="71" t="s">
        <v>1120</v>
      </c>
      <c r="E11" s="71" t="s">
        <v>19</v>
      </c>
      <c r="F11" s="71" t="s">
        <v>1121</v>
      </c>
      <c r="J11" s="73">
        <v>39.75</v>
      </c>
    </row>
    <row r="12" spans="1:12" ht="12.75" customHeight="1" x14ac:dyDescent="0.2">
      <c r="A12" s="71" t="s">
        <v>1118</v>
      </c>
      <c r="C12" s="71" t="s">
        <v>1134</v>
      </c>
      <c r="D12" s="71" t="s">
        <v>1130</v>
      </c>
      <c r="E12" s="71" t="s">
        <v>19</v>
      </c>
      <c r="F12" s="71" t="s">
        <v>1121</v>
      </c>
      <c r="J12" s="73">
        <v>26.5</v>
      </c>
    </row>
    <row r="13" spans="1:12" ht="12.75" customHeight="1" x14ac:dyDescent="0.2">
      <c r="A13" s="71" t="s">
        <v>1118</v>
      </c>
      <c r="C13" s="71" t="s">
        <v>1143</v>
      </c>
      <c r="D13" s="71" t="s">
        <v>1139</v>
      </c>
      <c r="E13" s="71" t="s">
        <v>19</v>
      </c>
      <c r="F13" s="71" t="s">
        <v>1121</v>
      </c>
      <c r="J13" s="73">
        <v>19.88</v>
      </c>
    </row>
    <row r="14" spans="1:12" ht="12.75" customHeight="1" x14ac:dyDescent="0.2">
      <c r="A14" s="71" t="s">
        <v>1118</v>
      </c>
      <c r="C14" s="71" t="s">
        <v>1152</v>
      </c>
      <c r="D14" s="71" t="s">
        <v>1148</v>
      </c>
      <c r="E14" s="71" t="s">
        <v>19</v>
      </c>
      <c r="F14" s="71" t="s">
        <v>1121</v>
      </c>
      <c r="J14" s="73">
        <v>15.9</v>
      </c>
    </row>
    <row r="15" spans="1:12" ht="12.75" customHeight="1" x14ac:dyDescent="0.2">
      <c r="A15" s="71" t="s">
        <v>1118</v>
      </c>
      <c r="C15" s="71" t="s">
        <v>1161</v>
      </c>
      <c r="D15" s="71" t="s">
        <v>1157</v>
      </c>
      <c r="E15" s="71" t="s">
        <v>19</v>
      </c>
      <c r="F15" s="71" t="s">
        <v>1121</v>
      </c>
      <c r="J15" s="73">
        <v>13.25</v>
      </c>
    </row>
    <row r="16" spans="1:12" ht="12.75" customHeight="1" x14ac:dyDescent="0.2">
      <c r="A16" s="71" t="s">
        <v>1118</v>
      </c>
      <c r="C16" s="71" t="s">
        <v>1170</v>
      </c>
      <c r="D16" s="71" t="s">
        <v>1166</v>
      </c>
      <c r="E16" s="71" t="s">
        <v>19</v>
      </c>
      <c r="F16" s="71" t="s">
        <v>1121</v>
      </c>
      <c r="J16" s="73">
        <v>11.36</v>
      </c>
    </row>
    <row r="17" spans="1:10" ht="12.75" customHeight="1" x14ac:dyDescent="0.2">
      <c r="A17" s="71" t="s">
        <v>1118</v>
      </c>
      <c r="C17" s="71" t="s">
        <v>1179</v>
      </c>
      <c r="D17" s="71" t="s">
        <v>1175</v>
      </c>
      <c r="E17" s="71" t="s">
        <v>19</v>
      </c>
      <c r="F17" s="71" t="s">
        <v>1121</v>
      </c>
      <c r="J17" s="73">
        <v>9.94</v>
      </c>
    </row>
    <row r="18" spans="1:10" ht="12.75" customHeight="1" x14ac:dyDescent="0.2">
      <c r="A18" s="71" t="s">
        <v>1118</v>
      </c>
      <c r="C18" s="71" t="s">
        <v>1188</v>
      </c>
      <c r="D18" s="71" t="s">
        <v>1184</v>
      </c>
      <c r="E18" s="71" t="s">
        <v>19</v>
      </c>
      <c r="F18" s="71" t="s">
        <v>1121</v>
      </c>
      <c r="J18" s="73">
        <v>8.83</v>
      </c>
    </row>
    <row r="19" spans="1:10" ht="12.75" customHeight="1" x14ac:dyDescent="0.2">
      <c r="A19" s="71" t="s">
        <v>1118</v>
      </c>
      <c r="C19" s="71" t="s">
        <v>1197</v>
      </c>
      <c r="D19" s="71" t="s">
        <v>1193</v>
      </c>
      <c r="E19" s="71" t="s">
        <v>19</v>
      </c>
      <c r="F19" s="71" t="s">
        <v>1121</v>
      </c>
      <c r="J19" s="73">
        <v>7.95</v>
      </c>
    </row>
    <row r="20" spans="1:10" ht="12.75" customHeight="1" x14ac:dyDescent="0.2">
      <c r="A20" s="71" t="s">
        <v>1118</v>
      </c>
      <c r="C20" s="71" t="s">
        <v>1126</v>
      </c>
      <c r="D20" s="71" t="s">
        <v>1120</v>
      </c>
      <c r="E20" s="71" t="s">
        <v>20</v>
      </c>
      <c r="F20" s="71" t="s">
        <v>1121</v>
      </c>
      <c r="J20" s="73">
        <v>45.41</v>
      </c>
    </row>
    <row r="21" spans="1:10" ht="12.75" customHeight="1" x14ac:dyDescent="0.2">
      <c r="A21" s="71" t="s">
        <v>1118</v>
      </c>
      <c r="C21" s="71" t="s">
        <v>1135</v>
      </c>
      <c r="D21" s="71" t="s">
        <v>1130</v>
      </c>
      <c r="E21" s="71" t="s">
        <v>20</v>
      </c>
      <c r="F21" s="71" t="s">
        <v>1121</v>
      </c>
      <c r="J21" s="73">
        <v>30.27</v>
      </c>
    </row>
    <row r="22" spans="1:10" ht="12.75" customHeight="1" x14ac:dyDescent="0.2">
      <c r="A22" s="71" t="s">
        <v>1118</v>
      </c>
      <c r="C22" s="71" t="s">
        <v>1144</v>
      </c>
      <c r="D22" s="71" t="s">
        <v>1139</v>
      </c>
      <c r="E22" s="71" t="s">
        <v>20</v>
      </c>
      <c r="F22" s="71" t="s">
        <v>1121</v>
      </c>
      <c r="J22" s="73">
        <v>22.7</v>
      </c>
    </row>
    <row r="23" spans="1:10" ht="12.75" customHeight="1" x14ac:dyDescent="0.2">
      <c r="A23" s="71" t="s">
        <v>1118</v>
      </c>
      <c r="C23" s="71" t="s">
        <v>1153</v>
      </c>
      <c r="D23" s="71" t="s">
        <v>1148</v>
      </c>
      <c r="E23" s="71" t="s">
        <v>20</v>
      </c>
      <c r="F23" s="71" t="s">
        <v>1121</v>
      </c>
      <c r="J23" s="73">
        <v>18.16</v>
      </c>
    </row>
    <row r="24" spans="1:10" ht="12.75" customHeight="1" x14ac:dyDescent="0.2">
      <c r="A24" s="71" t="s">
        <v>1118</v>
      </c>
      <c r="C24" s="71" t="s">
        <v>1162</v>
      </c>
      <c r="D24" s="71" t="s">
        <v>1157</v>
      </c>
      <c r="E24" s="71" t="s">
        <v>20</v>
      </c>
      <c r="F24" s="71" t="s">
        <v>1121</v>
      </c>
      <c r="J24" s="73">
        <v>15.14</v>
      </c>
    </row>
    <row r="25" spans="1:10" ht="12.75" customHeight="1" x14ac:dyDescent="0.2">
      <c r="A25" s="71" t="s">
        <v>1118</v>
      </c>
      <c r="C25" s="71" t="s">
        <v>1171</v>
      </c>
      <c r="D25" s="71" t="s">
        <v>1166</v>
      </c>
      <c r="E25" s="71" t="s">
        <v>20</v>
      </c>
      <c r="F25" s="71" t="s">
        <v>1121</v>
      </c>
      <c r="J25" s="73">
        <v>12.97</v>
      </c>
    </row>
    <row r="26" spans="1:10" ht="12.75" customHeight="1" x14ac:dyDescent="0.2">
      <c r="A26" s="71" t="s">
        <v>1118</v>
      </c>
      <c r="C26" s="71" t="s">
        <v>1180</v>
      </c>
      <c r="D26" s="71" t="s">
        <v>1175</v>
      </c>
      <c r="E26" s="71" t="s">
        <v>20</v>
      </c>
      <c r="F26" s="71" t="s">
        <v>1121</v>
      </c>
      <c r="J26" s="73">
        <v>11.35</v>
      </c>
    </row>
    <row r="27" spans="1:10" ht="12.75" customHeight="1" x14ac:dyDescent="0.2">
      <c r="A27" s="71" t="s">
        <v>1118</v>
      </c>
      <c r="C27" s="71" t="s">
        <v>1189</v>
      </c>
      <c r="D27" s="71" t="s">
        <v>1184</v>
      </c>
      <c r="E27" s="71" t="s">
        <v>20</v>
      </c>
      <c r="F27" s="71" t="s">
        <v>1121</v>
      </c>
      <c r="J27" s="73">
        <v>10.09</v>
      </c>
    </row>
    <row r="28" spans="1:10" ht="12.75" customHeight="1" x14ac:dyDescent="0.2">
      <c r="A28" s="71" t="s">
        <v>1118</v>
      </c>
      <c r="C28" s="71" t="s">
        <v>1198</v>
      </c>
      <c r="D28" s="71" t="s">
        <v>1193</v>
      </c>
      <c r="E28" s="71" t="s">
        <v>20</v>
      </c>
      <c r="F28" s="71" t="s">
        <v>1121</v>
      </c>
      <c r="J28" s="73">
        <v>9.08</v>
      </c>
    </row>
    <row r="29" spans="1:10" ht="12.75" customHeight="1" x14ac:dyDescent="0.2">
      <c r="A29" s="71" t="s">
        <v>1118</v>
      </c>
      <c r="C29" s="71" t="s">
        <v>1123</v>
      </c>
      <c r="D29" s="71" t="s">
        <v>1120</v>
      </c>
      <c r="E29" s="71" t="s">
        <v>17</v>
      </c>
      <c r="F29" s="71" t="s">
        <v>1121</v>
      </c>
      <c r="J29" s="73">
        <v>56.08</v>
      </c>
    </row>
    <row r="30" spans="1:10" ht="12.75" customHeight="1" x14ac:dyDescent="0.2">
      <c r="A30" s="71" t="s">
        <v>1118</v>
      </c>
      <c r="C30" s="71" t="s">
        <v>1132</v>
      </c>
      <c r="D30" s="71" t="s">
        <v>1130</v>
      </c>
      <c r="E30" s="71" t="s">
        <v>17</v>
      </c>
      <c r="F30" s="71" t="s">
        <v>1121</v>
      </c>
      <c r="J30" s="73">
        <v>37.39</v>
      </c>
    </row>
    <row r="31" spans="1:10" ht="12.75" customHeight="1" x14ac:dyDescent="0.2">
      <c r="A31" s="71" t="s">
        <v>1118</v>
      </c>
      <c r="C31" s="71" t="s">
        <v>1141</v>
      </c>
      <c r="D31" s="71" t="s">
        <v>1139</v>
      </c>
      <c r="E31" s="71" t="s">
        <v>17</v>
      </c>
      <c r="F31" s="71" t="s">
        <v>1121</v>
      </c>
      <c r="J31" s="73">
        <v>28.04</v>
      </c>
    </row>
    <row r="32" spans="1:10" ht="12.75" customHeight="1" x14ac:dyDescent="0.2">
      <c r="A32" s="71" t="s">
        <v>1118</v>
      </c>
      <c r="C32" s="71" t="s">
        <v>1150</v>
      </c>
      <c r="D32" s="71" t="s">
        <v>1148</v>
      </c>
      <c r="E32" s="71" t="s">
        <v>17</v>
      </c>
      <c r="F32" s="71" t="s">
        <v>1121</v>
      </c>
      <c r="J32" s="73">
        <v>22.43</v>
      </c>
    </row>
    <row r="33" spans="1:10" ht="12.75" customHeight="1" x14ac:dyDescent="0.2">
      <c r="A33" s="71" t="s">
        <v>1118</v>
      </c>
      <c r="C33" s="71" t="s">
        <v>1159</v>
      </c>
      <c r="D33" s="71" t="s">
        <v>1157</v>
      </c>
      <c r="E33" s="71" t="s">
        <v>17</v>
      </c>
      <c r="F33" s="71" t="s">
        <v>1121</v>
      </c>
      <c r="J33" s="73">
        <v>18.690000000000001</v>
      </c>
    </row>
    <row r="34" spans="1:10" ht="12.75" customHeight="1" x14ac:dyDescent="0.2">
      <c r="A34" s="71" t="s">
        <v>1118</v>
      </c>
      <c r="C34" s="71" t="s">
        <v>1168</v>
      </c>
      <c r="D34" s="71" t="s">
        <v>1166</v>
      </c>
      <c r="E34" s="71" t="s">
        <v>17</v>
      </c>
      <c r="F34" s="71" t="s">
        <v>1121</v>
      </c>
      <c r="J34" s="73">
        <v>16.02</v>
      </c>
    </row>
    <row r="35" spans="1:10" ht="12.75" customHeight="1" x14ac:dyDescent="0.2">
      <c r="A35" s="71" t="s">
        <v>1118</v>
      </c>
      <c r="C35" s="71" t="s">
        <v>1177</v>
      </c>
      <c r="D35" s="71" t="s">
        <v>1175</v>
      </c>
      <c r="E35" s="71" t="s">
        <v>17</v>
      </c>
      <c r="F35" s="71" t="s">
        <v>1121</v>
      </c>
      <c r="J35" s="73">
        <v>14.02</v>
      </c>
    </row>
    <row r="36" spans="1:10" ht="12.75" customHeight="1" x14ac:dyDescent="0.2">
      <c r="A36" s="71" t="s">
        <v>1118</v>
      </c>
      <c r="C36" s="71" t="s">
        <v>1186</v>
      </c>
      <c r="D36" s="71" t="s">
        <v>1184</v>
      </c>
      <c r="E36" s="71" t="s">
        <v>17</v>
      </c>
      <c r="F36" s="71" t="s">
        <v>1121</v>
      </c>
      <c r="J36" s="73">
        <v>12.46</v>
      </c>
    </row>
    <row r="37" spans="1:10" ht="12.75" customHeight="1" x14ac:dyDescent="0.2">
      <c r="A37" s="71" t="s">
        <v>1118</v>
      </c>
      <c r="C37" s="71" t="s">
        <v>1195</v>
      </c>
      <c r="D37" s="71" t="s">
        <v>1193</v>
      </c>
      <c r="E37" s="71" t="s">
        <v>17</v>
      </c>
      <c r="F37" s="71" t="s">
        <v>1121</v>
      </c>
      <c r="J37" s="73">
        <v>11.22</v>
      </c>
    </row>
    <row r="38" spans="1:10" ht="12.75" customHeight="1" x14ac:dyDescent="0.2">
      <c r="A38" s="71" t="s">
        <v>1118</v>
      </c>
      <c r="C38" s="71" t="s">
        <v>1119</v>
      </c>
      <c r="D38" s="71" t="s">
        <v>1120</v>
      </c>
      <c r="E38" s="71" t="s">
        <v>9</v>
      </c>
      <c r="F38" s="71" t="s">
        <v>1121</v>
      </c>
      <c r="J38" s="73">
        <v>38.700000000000003</v>
      </c>
    </row>
    <row r="39" spans="1:10" ht="12.75" customHeight="1" x14ac:dyDescent="0.2">
      <c r="A39" s="71" t="s">
        <v>1118</v>
      </c>
      <c r="C39" s="71" t="s">
        <v>1129</v>
      </c>
      <c r="D39" s="71" t="s">
        <v>1130</v>
      </c>
      <c r="E39" s="71" t="s">
        <v>9</v>
      </c>
      <c r="F39" s="71" t="s">
        <v>1121</v>
      </c>
      <c r="J39" s="73">
        <v>25.8</v>
      </c>
    </row>
    <row r="40" spans="1:10" ht="12.75" customHeight="1" x14ac:dyDescent="0.2">
      <c r="A40" s="71" t="s">
        <v>1118</v>
      </c>
      <c r="C40" s="71" t="s">
        <v>1138</v>
      </c>
      <c r="D40" s="71" t="s">
        <v>1139</v>
      </c>
      <c r="E40" s="71" t="s">
        <v>9</v>
      </c>
      <c r="F40" s="71" t="s">
        <v>1121</v>
      </c>
      <c r="J40" s="73">
        <v>19.350000000000001</v>
      </c>
    </row>
    <row r="41" spans="1:10" ht="12.75" customHeight="1" x14ac:dyDescent="0.2">
      <c r="A41" s="71" t="s">
        <v>1118</v>
      </c>
      <c r="C41" s="71" t="s">
        <v>1147</v>
      </c>
      <c r="D41" s="71" t="s">
        <v>1148</v>
      </c>
      <c r="E41" s="71" t="s">
        <v>9</v>
      </c>
      <c r="F41" s="71" t="s">
        <v>1121</v>
      </c>
      <c r="J41" s="73">
        <v>15.48</v>
      </c>
    </row>
    <row r="42" spans="1:10" ht="12.75" customHeight="1" x14ac:dyDescent="0.2">
      <c r="A42" s="71" t="s">
        <v>1118</v>
      </c>
      <c r="C42" s="71" t="s">
        <v>1156</v>
      </c>
      <c r="D42" s="71" t="s">
        <v>1157</v>
      </c>
      <c r="E42" s="71" t="s">
        <v>9</v>
      </c>
      <c r="F42" s="71" t="s">
        <v>1121</v>
      </c>
      <c r="J42" s="73">
        <v>12.9</v>
      </c>
    </row>
    <row r="43" spans="1:10" ht="12.75" customHeight="1" x14ac:dyDescent="0.2">
      <c r="A43" s="71" t="s">
        <v>1118</v>
      </c>
      <c r="C43" s="71" t="s">
        <v>1165</v>
      </c>
      <c r="D43" s="71" t="s">
        <v>1166</v>
      </c>
      <c r="E43" s="71" t="s">
        <v>9</v>
      </c>
      <c r="F43" s="71" t="s">
        <v>1121</v>
      </c>
      <c r="J43" s="73">
        <v>11.06</v>
      </c>
    </row>
    <row r="44" spans="1:10" ht="12.75" customHeight="1" x14ac:dyDescent="0.2">
      <c r="A44" s="71" t="s">
        <v>1118</v>
      </c>
      <c r="C44" s="71" t="s">
        <v>1174</v>
      </c>
      <c r="D44" s="71" t="s">
        <v>1175</v>
      </c>
      <c r="E44" s="71" t="s">
        <v>9</v>
      </c>
      <c r="F44" s="71" t="s">
        <v>1121</v>
      </c>
      <c r="J44" s="73">
        <v>9.68</v>
      </c>
    </row>
    <row r="45" spans="1:10" ht="12.75" customHeight="1" x14ac:dyDescent="0.2">
      <c r="A45" s="71" t="s">
        <v>1118</v>
      </c>
      <c r="C45" s="71" t="s">
        <v>1183</v>
      </c>
      <c r="D45" s="71" t="s">
        <v>1184</v>
      </c>
      <c r="E45" s="71" t="s">
        <v>9</v>
      </c>
      <c r="F45" s="71" t="s">
        <v>1121</v>
      </c>
      <c r="J45" s="73">
        <v>8.6</v>
      </c>
    </row>
    <row r="46" spans="1:10" ht="12.75" customHeight="1" x14ac:dyDescent="0.2">
      <c r="A46" s="71" t="s">
        <v>1118</v>
      </c>
      <c r="C46" s="71" t="s">
        <v>1192</v>
      </c>
      <c r="D46" s="71" t="s">
        <v>1193</v>
      </c>
      <c r="E46" s="71" t="s">
        <v>9</v>
      </c>
      <c r="F46" s="71" t="s">
        <v>1121</v>
      </c>
      <c r="J46" s="73">
        <v>7.74</v>
      </c>
    </row>
    <row r="47" spans="1:10" ht="12.75" customHeight="1" x14ac:dyDescent="0.2">
      <c r="A47" s="71" t="s">
        <v>1118</v>
      </c>
      <c r="C47" s="71" t="s">
        <v>1127</v>
      </c>
      <c r="D47" s="71" t="s">
        <v>1120</v>
      </c>
      <c r="E47" s="71" t="s">
        <v>21</v>
      </c>
      <c r="F47" s="71" t="s">
        <v>1121</v>
      </c>
      <c r="J47" s="73">
        <v>50.26</v>
      </c>
    </row>
    <row r="48" spans="1:10" ht="12.75" customHeight="1" x14ac:dyDescent="0.2">
      <c r="A48" s="71" t="s">
        <v>1118</v>
      </c>
      <c r="C48" s="71" t="s">
        <v>1136</v>
      </c>
      <c r="D48" s="71" t="s">
        <v>1130</v>
      </c>
      <c r="E48" s="71" t="s">
        <v>21</v>
      </c>
      <c r="F48" s="71" t="s">
        <v>1121</v>
      </c>
      <c r="J48" s="73">
        <v>33.51</v>
      </c>
    </row>
    <row r="49" spans="1:10" ht="12.75" customHeight="1" x14ac:dyDescent="0.2">
      <c r="A49" s="71" t="s">
        <v>1118</v>
      </c>
      <c r="C49" s="71" t="s">
        <v>1145</v>
      </c>
      <c r="D49" s="71" t="s">
        <v>1139</v>
      </c>
      <c r="E49" s="71" t="s">
        <v>21</v>
      </c>
      <c r="F49" s="71" t="s">
        <v>1121</v>
      </c>
      <c r="J49" s="73">
        <v>25.13</v>
      </c>
    </row>
    <row r="50" spans="1:10" ht="12.75" customHeight="1" x14ac:dyDescent="0.2">
      <c r="A50" s="71" t="s">
        <v>1118</v>
      </c>
      <c r="C50" s="71" t="s">
        <v>1154</v>
      </c>
      <c r="D50" s="71" t="s">
        <v>1148</v>
      </c>
      <c r="E50" s="71" t="s">
        <v>21</v>
      </c>
      <c r="F50" s="71" t="s">
        <v>1121</v>
      </c>
      <c r="J50" s="73">
        <v>20.100000000000001</v>
      </c>
    </row>
    <row r="51" spans="1:10" ht="12.75" customHeight="1" x14ac:dyDescent="0.2">
      <c r="A51" s="71" t="s">
        <v>1118</v>
      </c>
      <c r="C51" s="71" t="s">
        <v>1163</v>
      </c>
      <c r="D51" s="71" t="s">
        <v>1157</v>
      </c>
      <c r="E51" s="71" t="s">
        <v>21</v>
      </c>
      <c r="F51" s="71" t="s">
        <v>1121</v>
      </c>
      <c r="J51" s="73">
        <v>16.75</v>
      </c>
    </row>
    <row r="52" spans="1:10" ht="12.75" customHeight="1" x14ac:dyDescent="0.2">
      <c r="A52" s="71" t="s">
        <v>1118</v>
      </c>
      <c r="C52" s="71" t="s">
        <v>1172</v>
      </c>
      <c r="D52" s="71" t="s">
        <v>1166</v>
      </c>
      <c r="E52" s="71" t="s">
        <v>21</v>
      </c>
      <c r="F52" s="71" t="s">
        <v>1121</v>
      </c>
      <c r="J52" s="73">
        <v>14.36</v>
      </c>
    </row>
    <row r="53" spans="1:10" ht="12.75" customHeight="1" x14ac:dyDescent="0.2">
      <c r="A53" s="71" t="s">
        <v>1118</v>
      </c>
      <c r="C53" s="71" t="s">
        <v>1181</v>
      </c>
      <c r="D53" s="71" t="s">
        <v>1175</v>
      </c>
      <c r="E53" s="71" t="s">
        <v>21</v>
      </c>
      <c r="F53" s="71" t="s">
        <v>1121</v>
      </c>
      <c r="J53" s="73">
        <v>12.56</v>
      </c>
    </row>
    <row r="54" spans="1:10" ht="12.75" customHeight="1" x14ac:dyDescent="0.2">
      <c r="A54" s="71" t="s">
        <v>1118</v>
      </c>
      <c r="C54" s="71" t="s">
        <v>1190</v>
      </c>
      <c r="D54" s="71" t="s">
        <v>1184</v>
      </c>
      <c r="E54" s="71" t="s">
        <v>21</v>
      </c>
      <c r="F54" s="71" t="s">
        <v>1121</v>
      </c>
      <c r="J54" s="73">
        <v>11.17</v>
      </c>
    </row>
    <row r="55" spans="1:10" ht="12.75" customHeight="1" x14ac:dyDescent="0.2">
      <c r="A55" s="71" t="s">
        <v>1118</v>
      </c>
      <c r="C55" s="71" t="s">
        <v>1199</v>
      </c>
      <c r="D55" s="71" t="s">
        <v>1193</v>
      </c>
      <c r="E55" s="71" t="s">
        <v>21</v>
      </c>
      <c r="F55" s="71" t="s">
        <v>1121</v>
      </c>
      <c r="J55" s="73">
        <v>10.050000000000001</v>
      </c>
    </row>
    <row r="56" spans="1:10" ht="12.75" customHeight="1" x14ac:dyDescent="0.2">
      <c r="A56" s="71" t="s">
        <v>1118</v>
      </c>
      <c r="C56" s="71" t="s">
        <v>1124</v>
      </c>
      <c r="D56" s="71" t="s">
        <v>1120</v>
      </c>
      <c r="E56" s="71" t="s">
        <v>18</v>
      </c>
      <c r="F56" s="71" t="s">
        <v>1121</v>
      </c>
      <c r="J56" s="73">
        <v>42.44</v>
      </c>
    </row>
    <row r="57" spans="1:10" ht="12.75" customHeight="1" x14ac:dyDescent="0.2">
      <c r="A57" s="71" t="s">
        <v>1118</v>
      </c>
      <c r="C57" s="71" t="s">
        <v>1133</v>
      </c>
      <c r="D57" s="71" t="s">
        <v>1130</v>
      </c>
      <c r="E57" s="71" t="s">
        <v>18</v>
      </c>
      <c r="F57" s="71" t="s">
        <v>1121</v>
      </c>
      <c r="J57" s="73">
        <v>28.29</v>
      </c>
    </row>
    <row r="58" spans="1:10" ht="12.75" customHeight="1" x14ac:dyDescent="0.2">
      <c r="A58" s="71" t="s">
        <v>1118</v>
      </c>
      <c r="C58" s="71" t="s">
        <v>1142</v>
      </c>
      <c r="D58" s="71" t="s">
        <v>1139</v>
      </c>
      <c r="E58" s="71" t="s">
        <v>18</v>
      </c>
      <c r="F58" s="71" t="s">
        <v>1121</v>
      </c>
      <c r="J58" s="73">
        <v>21.22</v>
      </c>
    </row>
    <row r="59" spans="1:10" ht="12.75" customHeight="1" x14ac:dyDescent="0.2">
      <c r="A59" s="71" t="s">
        <v>1118</v>
      </c>
      <c r="C59" s="71" t="s">
        <v>1151</v>
      </c>
      <c r="D59" s="71" t="s">
        <v>1148</v>
      </c>
      <c r="E59" s="71" t="s">
        <v>18</v>
      </c>
      <c r="F59" s="71" t="s">
        <v>1121</v>
      </c>
      <c r="J59" s="73">
        <v>16.97</v>
      </c>
    </row>
    <row r="60" spans="1:10" ht="12.75" customHeight="1" x14ac:dyDescent="0.2">
      <c r="A60" s="71" t="s">
        <v>1118</v>
      </c>
      <c r="C60" s="71" t="s">
        <v>1160</v>
      </c>
      <c r="D60" s="71" t="s">
        <v>1157</v>
      </c>
      <c r="E60" s="71" t="s">
        <v>18</v>
      </c>
      <c r="F60" s="71" t="s">
        <v>1121</v>
      </c>
      <c r="J60" s="73">
        <v>14.15</v>
      </c>
    </row>
    <row r="61" spans="1:10" ht="12.75" customHeight="1" x14ac:dyDescent="0.2">
      <c r="A61" s="71" t="s">
        <v>1118</v>
      </c>
      <c r="C61" s="71" t="s">
        <v>1169</v>
      </c>
      <c r="D61" s="71" t="s">
        <v>1166</v>
      </c>
      <c r="E61" s="71" t="s">
        <v>18</v>
      </c>
      <c r="F61" s="71" t="s">
        <v>1121</v>
      </c>
      <c r="J61" s="73">
        <v>12.12</v>
      </c>
    </row>
    <row r="62" spans="1:10" ht="12.75" customHeight="1" x14ac:dyDescent="0.2">
      <c r="A62" s="71" t="s">
        <v>1118</v>
      </c>
      <c r="C62" s="71" t="s">
        <v>1178</v>
      </c>
      <c r="D62" s="71" t="s">
        <v>1175</v>
      </c>
      <c r="E62" s="71" t="s">
        <v>18</v>
      </c>
      <c r="F62" s="71" t="s">
        <v>1121</v>
      </c>
      <c r="J62" s="73">
        <v>10.61</v>
      </c>
    </row>
    <row r="63" spans="1:10" ht="12.75" customHeight="1" x14ac:dyDescent="0.2">
      <c r="A63" s="71" t="s">
        <v>1118</v>
      </c>
      <c r="C63" s="71" t="s">
        <v>1187</v>
      </c>
      <c r="D63" s="71" t="s">
        <v>1184</v>
      </c>
      <c r="E63" s="71" t="s">
        <v>18</v>
      </c>
      <c r="F63" s="71" t="s">
        <v>1121</v>
      </c>
      <c r="J63" s="73">
        <v>9.43</v>
      </c>
    </row>
    <row r="64" spans="1:10" ht="12.75" customHeight="1" x14ac:dyDescent="0.2">
      <c r="A64" s="71" t="s">
        <v>1118</v>
      </c>
      <c r="C64" s="71" t="s">
        <v>1196</v>
      </c>
      <c r="D64" s="71" t="s">
        <v>1193</v>
      </c>
      <c r="E64" s="71" t="s">
        <v>18</v>
      </c>
      <c r="F64" s="71" t="s">
        <v>1121</v>
      </c>
      <c r="J64" s="73">
        <v>8.49</v>
      </c>
    </row>
    <row r="65" spans="1:10" ht="12.75" customHeight="1" x14ac:dyDescent="0.2">
      <c r="A65" s="71" t="s">
        <v>1118</v>
      </c>
      <c r="C65" s="71" t="s">
        <v>1128</v>
      </c>
      <c r="D65" s="71" t="s">
        <v>1120</v>
      </c>
      <c r="E65" s="71" t="s">
        <v>22</v>
      </c>
      <c r="F65" s="71" t="s">
        <v>1121</v>
      </c>
      <c r="J65" s="73">
        <v>40.200000000000003</v>
      </c>
    </row>
    <row r="66" spans="1:10" ht="12.75" customHeight="1" x14ac:dyDescent="0.2">
      <c r="A66" s="71" t="s">
        <v>1118</v>
      </c>
      <c r="C66" s="71" t="s">
        <v>1137</v>
      </c>
      <c r="D66" s="71" t="s">
        <v>1130</v>
      </c>
      <c r="E66" s="71" t="s">
        <v>22</v>
      </c>
      <c r="F66" s="71" t="s">
        <v>1121</v>
      </c>
      <c r="J66" s="73">
        <v>26.8</v>
      </c>
    </row>
    <row r="67" spans="1:10" ht="12.75" customHeight="1" x14ac:dyDescent="0.2">
      <c r="A67" s="71" t="s">
        <v>1118</v>
      </c>
      <c r="C67" s="71" t="s">
        <v>1146</v>
      </c>
      <c r="D67" s="71" t="s">
        <v>1139</v>
      </c>
      <c r="E67" s="71" t="s">
        <v>22</v>
      </c>
      <c r="F67" s="71" t="s">
        <v>1121</v>
      </c>
      <c r="J67" s="73">
        <v>20.100000000000001</v>
      </c>
    </row>
    <row r="68" spans="1:10" ht="12.75" customHeight="1" x14ac:dyDescent="0.2">
      <c r="A68" s="71" t="s">
        <v>1118</v>
      </c>
      <c r="C68" s="71" t="s">
        <v>1155</v>
      </c>
      <c r="D68" s="71" t="s">
        <v>1148</v>
      </c>
      <c r="E68" s="71" t="s">
        <v>22</v>
      </c>
      <c r="F68" s="71" t="s">
        <v>1121</v>
      </c>
      <c r="J68" s="73">
        <v>16.079999999999998</v>
      </c>
    </row>
    <row r="69" spans="1:10" ht="12.75" customHeight="1" x14ac:dyDescent="0.2">
      <c r="A69" s="71" t="s">
        <v>1118</v>
      </c>
      <c r="C69" s="71" t="s">
        <v>1164</v>
      </c>
      <c r="D69" s="71" t="s">
        <v>1157</v>
      </c>
      <c r="E69" s="71" t="s">
        <v>22</v>
      </c>
      <c r="F69" s="71" t="s">
        <v>1121</v>
      </c>
      <c r="J69" s="73">
        <v>13.4</v>
      </c>
    </row>
    <row r="70" spans="1:10" ht="12.75" customHeight="1" x14ac:dyDescent="0.2">
      <c r="A70" s="71" t="s">
        <v>1118</v>
      </c>
      <c r="C70" s="71" t="s">
        <v>1173</v>
      </c>
      <c r="D70" s="71" t="s">
        <v>1166</v>
      </c>
      <c r="E70" s="71" t="s">
        <v>22</v>
      </c>
      <c r="F70" s="71" t="s">
        <v>1121</v>
      </c>
      <c r="J70" s="73">
        <v>11.49</v>
      </c>
    </row>
    <row r="71" spans="1:10" ht="12.75" customHeight="1" x14ac:dyDescent="0.2">
      <c r="A71" s="71" t="s">
        <v>1118</v>
      </c>
      <c r="C71" s="71" t="s">
        <v>1182</v>
      </c>
      <c r="D71" s="71" t="s">
        <v>1175</v>
      </c>
      <c r="E71" s="71" t="s">
        <v>22</v>
      </c>
      <c r="F71" s="71" t="s">
        <v>1121</v>
      </c>
      <c r="J71" s="73">
        <v>10.050000000000001</v>
      </c>
    </row>
    <row r="72" spans="1:10" ht="12.75" customHeight="1" x14ac:dyDescent="0.2">
      <c r="A72" s="71" t="s">
        <v>1118</v>
      </c>
      <c r="C72" s="71" t="s">
        <v>1191</v>
      </c>
      <c r="D72" s="71" t="s">
        <v>1184</v>
      </c>
      <c r="E72" s="71" t="s">
        <v>22</v>
      </c>
      <c r="F72" s="71" t="s">
        <v>1121</v>
      </c>
      <c r="J72" s="73">
        <v>8.93</v>
      </c>
    </row>
    <row r="73" spans="1:10" ht="12.75" customHeight="1" x14ac:dyDescent="0.2">
      <c r="A73" s="71" t="s">
        <v>1118</v>
      </c>
      <c r="C73" s="71" t="s">
        <v>1200</v>
      </c>
      <c r="D73" s="71" t="s">
        <v>1193</v>
      </c>
      <c r="E73" s="71" t="s">
        <v>22</v>
      </c>
      <c r="F73" s="71" t="s">
        <v>1121</v>
      </c>
      <c r="J73" s="73">
        <v>8.0399999999999991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99055-CA0E-4A84-89A8-F8ACD0FFC351}">
  <dimension ref="A1:E9"/>
  <sheetViews>
    <sheetView workbookViewId="0">
      <selection activeCell="G20" sqref="G20"/>
    </sheetView>
  </sheetViews>
  <sheetFormatPr defaultColWidth="8.875" defaultRowHeight="14.25" x14ac:dyDescent="0.2"/>
  <cols>
    <col min="1" max="1" width="62.5" bestFit="1" customWidth="1"/>
    <col min="2" max="2" width="2.625" customWidth="1"/>
    <col min="3" max="3" width="47.375" customWidth="1"/>
    <col min="4" max="4" width="2.625" customWidth="1"/>
    <col min="5" max="5" width="11.625" customWidth="1"/>
  </cols>
  <sheetData>
    <row r="1" spans="1:5" ht="15" x14ac:dyDescent="0.25">
      <c r="A1" s="8" t="s">
        <v>3</v>
      </c>
      <c r="C1" s="8" t="s">
        <v>2</v>
      </c>
      <c r="E1" s="8" t="s">
        <v>1</v>
      </c>
    </row>
    <row r="2" spans="1:5" x14ac:dyDescent="0.2">
      <c r="A2" t="s">
        <v>22</v>
      </c>
      <c r="C2" t="s">
        <v>8</v>
      </c>
      <c r="E2">
        <v>5</v>
      </c>
    </row>
    <row r="3" spans="1:5" x14ac:dyDescent="0.2">
      <c r="A3" t="s">
        <v>18</v>
      </c>
      <c r="C3" t="s">
        <v>10</v>
      </c>
      <c r="E3">
        <v>15</v>
      </c>
    </row>
    <row r="4" spans="1:5" x14ac:dyDescent="0.2">
      <c r="A4" t="s">
        <v>20</v>
      </c>
      <c r="C4" t="s">
        <v>11</v>
      </c>
      <c r="E4">
        <v>30</v>
      </c>
    </row>
    <row r="5" spans="1:5" x14ac:dyDescent="0.2">
      <c r="A5" t="s">
        <v>17</v>
      </c>
      <c r="C5" t="s">
        <v>12</v>
      </c>
      <c r="E5">
        <v>45</v>
      </c>
    </row>
    <row r="6" spans="1:5" x14ac:dyDescent="0.2">
      <c r="A6" t="s">
        <v>21</v>
      </c>
      <c r="C6" t="s">
        <v>13</v>
      </c>
      <c r="E6">
        <v>60</v>
      </c>
    </row>
    <row r="7" spans="1:5" x14ac:dyDescent="0.2">
      <c r="A7" t="s">
        <v>19</v>
      </c>
      <c r="C7" t="s">
        <v>14</v>
      </c>
      <c r="E7">
        <v>75</v>
      </c>
    </row>
    <row r="8" spans="1:5" x14ac:dyDescent="0.2">
      <c r="A8" t="s">
        <v>16</v>
      </c>
      <c r="C8" t="s">
        <v>1091</v>
      </c>
      <c r="E8">
        <v>90</v>
      </c>
    </row>
    <row r="9" spans="1:5" x14ac:dyDescent="0.2">
      <c r="A9" t="s">
        <v>9</v>
      </c>
      <c r="C9" t="s">
        <v>15</v>
      </c>
      <c r="E9">
        <v>120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Berekenaar</vt:lpstr>
      <vt:lpstr>Versie</vt:lpstr>
      <vt:lpstr>Consult</vt:lpstr>
      <vt:lpstr>Groepsconsult</vt:lpstr>
      <vt:lpstr>Groep</vt:lpstr>
      <vt:lpstr>Selectie_Lijsten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Reinoud Huige</dc:creator>
  <cp:lastModifiedBy>Reinoud Huige</cp:lastModifiedBy>
  <cp:lastPrinted>2021-11-19T09:30:58Z</cp:lastPrinted>
  <dcterms:created xsi:type="dcterms:W3CDTF">2021-04-22T07:56:30Z</dcterms:created>
  <dcterms:modified xsi:type="dcterms:W3CDTF">2021-11-29T13:16:12Z</dcterms:modified>
</cp:coreProperties>
</file>